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ngenharia\Obras\Desenhos\AGÊNCIAS\Carlos Gomes\CARLOS GOMES -Entrega 03 - 20.12.2016 - R02\Planilha Orçamentária\"/>
    </mc:Choice>
  </mc:AlternateContent>
  <bookViews>
    <workbookView xWindow="0" yWindow="0" windowWidth="28800" windowHeight="12435"/>
  </bookViews>
  <sheets>
    <sheet name="PLANILHA ORÇAMENTÁRIA" sheetId="1" r:id="rId1"/>
  </sheets>
  <definedNames>
    <definedName name="_xlnm.Print_Area" localSheetId="0">'PLANILHA ORÇAMENTÁRIA'!$A$1:$H$644</definedName>
    <definedName name="_xlnm.Print_Titles" localSheetId="0">'PLANILHA ORÇAMENTÁRIA'!$9:$10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5" i="1" l="1"/>
  <c r="G315" i="1"/>
  <c r="F315" i="1"/>
  <c r="H640" i="1" l="1"/>
  <c r="H641" i="1"/>
  <c r="H626" i="1"/>
  <c r="H627" i="1"/>
  <c r="H628" i="1"/>
  <c r="H629" i="1"/>
  <c r="H630" i="1"/>
  <c r="H631" i="1"/>
  <c r="H632" i="1"/>
  <c r="H633" i="1"/>
  <c r="H634" i="1"/>
  <c r="H635" i="1"/>
  <c r="H636" i="1"/>
  <c r="H612" i="1"/>
  <c r="H613" i="1"/>
  <c r="H614" i="1"/>
  <c r="H615" i="1"/>
  <c r="H616" i="1"/>
  <c r="H617" i="1"/>
  <c r="H618" i="1"/>
  <c r="H619" i="1"/>
  <c r="H620" i="1"/>
  <c r="H621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401" i="1"/>
  <c r="H402" i="1"/>
  <c r="H403" i="1"/>
  <c r="H404" i="1"/>
  <c r="H405" i="1"/>
  <c r="H406" i="1"/>
  <c r="H40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31" i="1"/>
  <c r="H332" i="1"/>
  <c r="H333" i="1"/>
  <c r="H334" i="1"/>
  <c r="H335" i="1"/>
  <c r="H336" i="1"/>
  <c r="H337" i="1"/>
  <c r="H338" i="1"/>
  <c r="H339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512" i="1"/>
  <c r="H513" i="1"/>
  <c r="H514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311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288" i="1"/>
  <c r="H289" i="1"/>
  <c r="H290" i="1"/>
  <c r="H283" i="1"/>
  <c r="H284" i="1"/>
  <c r="H285" i="1"/>
  <c r="H276" i="1"/>
  <c r="H277" i="1"/>
  <c r="H269" i="1"/>
  <c r="H270" i="1"/>
  <c r="H260" i="1"/>
  <c r="H261" i="1"/>
  <c r="H262" i="1"/>
  <c r="H263" i="1"/>
  <c r="H264" i="1"/>
  <c r="H265" i="1"/>
  <c r="H266" i="1"/>
  <c r="H253" i="1"/>
  <c r="H254" i="1"/>
  <c r="H255" i="1"/>
  <c r="H256" i="1"/>
  <c r="H257" i="1"/>
  <c r="H243" i="1"/>
  <c r="H244" i="1"/>
  <c r="H245" i="1"/>
  <c r="H246" i="1"/>
  <c r="H247" i="1"/>
  <c r="H248" i="1"/>
  <c r="H249" i="1"/>
  <c r="H250" i="1"/>
  <c r="H236" i="1"/>
  <c r="H237" i="1"/>
  <c r="H238" i="1"/>
  <c r="H239" i="1"/>
  <c r="H240" i="1"/>
  <c r="H230" i="1"/>
  <c r="H219" i="1"/>
  <c r="H220" i="1"/>
  <c r="H221" i="1"/>
  <c r="H222" i="1"/>
  <c r="H204" i="1"/>
  <c r="H205" i="1"/>
  <c r="H206" i="1"/>
  <c r="H207" i="1"/>
  <c r="H208" i="1"/>
  <c r="H209" i="1"/>
  <c r="H210" i="1"/>
  <c r="H211" i="1"/>
  <c r="H212" i="1"/>
  <c r="H213" i="1"/>
  <c r="H214" i="1"/>
  <c r="H189" i="1"/>
  <c r="H190" i="1"/>
  <c r="H191" i="1"/>
  <c r="H192" i="1"/>
  <c r="H193" i="1"/>
  <c r="H194" i="1"/>
  <c r="H195" i="1"/>
  <c r="H196" i="1"/>
  <c r="H197" i="1"/>
  <c r="H198" i="1"/>
  <c r="H199" i="1"/>
  <c r="H179" i="1"/>
  <c r="H180" i="1"/>
  <c r="H181" i="1"/>
  <c r="H182" i="1"/>
  <c r="H183" i="1"/>
  <c r="H184" i="1"/>
  <c r="H185" i="1"/>
  <c r="H186" i="1"/>
  <c r="H171" i="1"/>
  <c r="H172" i="1"/>
  <c r="H173" i="1"/>
  <c r="H174" i="1"/>
  <c r="H175" i="1"/>
  <c r="H168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04" i="1"/>
  <c r="H105" i="1"/>
  <c r="H106" i="1"/>
  <c r="H107" i="1"/>
  <c r="H108" i="1"/>
  <c r="H109" i="1"/>
  <c r="H110" i="1"/>
  <c r="H111" i="1"/>
  <c r="H99" i="1"/>
  <c r="H100" i="1"/>
  <c r="H101" i="1"/>
  <c r="H94" i="1"/>
  <c r="H95" i="1"/>
  <c r="H96" i="1"/>
  <c r="H90" i="1"/>
  <c r="H91" i="1"/>
  <c r="H83" i="1"/>
  <c r="H84" i="1"/>
  <c r="H85" i="1"/>
  <c r="H86" i="1"/>
  <c r="H87" i="1"/>
  <c r="H76" i="1"/>
  <c r="H77" i="1"/>
  <c r="H78" i="1"/>
  <c r="H79" i="1"/>
  <c r="H80" i="1"/>
  <c r="H65" i="1"/>
  <c r="H66" i="1"/>
  <c r="H67" i="1"/>
  <c r="H68" i="1"/>
  <c r="H69" i="1"/>
  <c r="H70" i="1"/>
  <c r="H52" i="1"/>
  <c r="H53" i="1"/>
  <c r="H54" i="1"/>
  <c r="H55" i="1"/>
  <c r="H56" i="1"/>
  <c r="H57" i="1"/>
  <c r="H58" i="1"/>
  <c r="H46" i="1"/>
  <c r="H47" i="1"/>
  <c r="H37" i="1"/>
  <c r="H38" i="1"/>
  <c r="H39" i="1"/>
  <c r="H40" i="1"/>
  <c r="H41" i="1"/>
  <c r="H42" i="1"/>
  <c r="H43" i="1"/>
  <c r="H34" i="1"/>
  <c r="H29" i="1"/>
  <c r="H30" i="1"/>
  <c r="H31" i="1"/>
  <c r="H18" i="1"/>
  <c r="H19" i="1"/>
  <c r="H20" i="1"/>
  <c r="H21" i="1"/>
  <c r="H22" i="1"/>
  <c r="H23" i="1"/>
  <c r="H24" i="1"/>
  <c r="H25" i="1"/>
  <c r="H26" i="1"/>
  <c r="G637" i="1" l="1"/>
  <c r="F637" i="1"/>
  <c r="G622" i="1"/>
  <c r="F622" i="1"/>
  <c r="G608" i="1"/>
  <c r="F608" i="1"/>
  <c r="G591" i="1"/>
  <c r="F591" i="1"/>
  <c r="G515" i="1"/>
  <c r="F515" i="1"/>
  <c r="H435" i="1"/>
  <c r="H318" i="1"/>
  <c r="H319" i="1"/>
  <c r="H320" i="1"/>
  <c r="H321" i="1"/>
  <c r="H322" i="1"/>
  <c r="H323" i="1"/>
  <c r="H324" i="1"/>
  <c r="H325" i="1"/>
  <c r="H233" i="1"/>
  <c r="H60" i="1"/>
  <c r="H574" i="1" l="1"/>
  <c r="H545" i="1"/>
  <c r="H518" i="1"/>
  <c r="H475" i="1"/>
  <c r="H411" i="1"/>
  <c r="H591" i="1" l="1"/>
  <c r="H114" i="1"/>
  <c r="H17" i="1"/>
  <c r="H639" i="1" l="1"/>
  <c r="H625" i="1"/>
  <c r="H637" i="1" s="1"/>
  <c r="H611" i="1"/>
  <c r="H622" i="1" s="1"/>
  <c r="H594" i="1"/>
  <c r="H608" i="1" s="1"/>
  <c r="H511" i="1"/>
  <c r="H515" i="1" s="1"/>
  <c r="H400" i="1"/>
  <c r="H341" i="1"/>
  <c r="H330" i="1"/>
  <c r="H317" i="1"/>
  <c r="H275" i="1"/>
  <c r="H273" i="1"/>
  <c r="H268" i="1"/>
  <c r="H229" i="1"/>
  <c r="H218" i="1"/>
  <c r="H188" i="1"/>
  <c r="H178" i="1"/>
  <c r="H170" i="1"/>
  <c r="H167" i="1"/>
  <c r="H132" i="1"/>
  <c r="H62" i="1"/>
  <c r="H36" i="1"/>
  <c r="H33" i="1"/>
  <c r="H28" i="1"/>
  <c r="G642" i="1" l="1"/>
  <c r="F642" i="1"/>
  <c r="G643" i="1" l="1"/>
  <c r="H642" i="1"/>
  <c r="H643" i="1" s="1"/>
  <c r="F643" i="1"/>
  <c r="H282" i="1" l="1"/>
  <c r="H15" i="1"/>
  <c r="F408" i="1"/>
  <c r="H357" i="1"/>
  <c r="G326" i="1"/>
  <c r="F326" i="1"/>
  <c r="H314" i="1"/>
  <c r="G312" i="1"/>
  <c r="F312" i="1"/>
  <c r="H310" i="1"/>
  <c r="H292" i="1"/>
  <c r="H259" i="1"/>
  <c r="H252" i="1"/>
  <c r="H242" i="1"/>
  <c r="H235" i="1"/>
  <c r="H98" i="1"/>
  <c r="H93" i="1"/>
  <c r="H89" i="1"/>
  <c r="H82" i="1"/>
  <c r="H75" i="1"/>
  <c r="H12" i="1"/>
  <c r="H64" i="1" l="1"/>
  <c r="H203" i="1"/>
  <c r="H45" i="1"/>
  <c r="H312" i="1"/>
  <c r="G408" i="1"/>
  <c r="H51" i="1"/>
  <c r="H49" i="1"/>
  <c r="H72" i="1"/>
  <c r="F278" i="1"/>
  <c r="G278" i="1"/>
  <c r="H326" i="1"/>
  <c r="H278" i="1"/>
  <c r="H287" i="1"/>
  <c r="H408" i="1"/>
  <c r="H215" i="1" l="1"/>
  <c r="H103" i="1"/>
  <c r="G215" i="1" l="1"/>
  <c r="G308" i="1"/>
  <c r="F215" i="1"/>
  <c r="F308" i="1"/>
  <c r="H308" i="1"/>
  <c r="H200" i="1"/>
  <c r="H327" i="1" l="1"/>
  <c r="H644" i="1" s="1"/>
  <c r="G200" i="1"/>
  <c r="G327" i="1" s="1"/>
  <c r="G644" i="1" s="1"/>
  <c r="F200" i="1"/>
  <c r="F327" i="1" s="1"/>
  <c r="F644" i="1" l="1"/>
</calcChain>
</file>

<file path=xl/sharedStrings.xml><?xml version="1.0" encoding="utf-8"?>
<sst xmlns="http://schemas.openxmlformats.org/spreadsheetml/2006/main" count="1810" uniqueCount="974">
  <si>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</si>
  <si>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</si>
  <si>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</si>
  <si>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</si>
  <si>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</si>
  <si>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</si>
  <si>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 R$</t>
  </si>
  <si>
    <t>PREÇO TOTAL</t>
  </si>
  <si>
    <t>R$</t>
  </si>
  <si>
    <t>I</t>
  </si>
  <si>
    <t>Placa de Obra</t>
  </si>
  <si>
    <t>un</t>
  </si>
  <si>
    <t>SERVIÇOS PRELIMINARES</t>
  </si>
  <si>
    <t>1.1</t>
  </si>
  <si>
    <t>x,xx</t>
  </si>
  <si>
    <t>1.2</t>
  </si>
  <si>
    <t>m²</t>
  </si>
  <si>
    <t>1.3</t>
  </si>
  <si>
    <t>m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</si>
  <si>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</si>
  <si>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</si>
  <si>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</si>
  <si>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</si>
  <si>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</si>
  <si>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</si>
  <si>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</si>
  <si>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</si>
  <si>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</si>
  <si>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</si>
  <si>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</si>
  <si>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</si>
  <si>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</si>
  <si>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</si>
  <si>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</si>
  <si>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m³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</si>
  <si>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</si>
  <si>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</si>
  <si>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</si>
  <si>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</si>
  <si>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</si>
  <si>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</si>
  <si>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</si>
  <si>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</si>
  <si>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</si>
  <si>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vb</t>
  </si>
  <si>
    <t>2.1</t>
  </si>
  <si>
    <t>2.2</t>
  </si>
  <si>
    <t>2.3</t>
  </si>
  <si>
    <t>2.4</t>
  </si>
  <si>
    <t>2.5</t>
  </si>
  <si>
    <t>FORRO</t>
  </si>
  <si>
    <t>3.1</t>
  </si>
  <si>
    <t>3.2</t>
  </si>
  <si>
    <t>3.3</t>
  </si>
  <si>
    <t>PAVIMENTAÇÃO</t>
  </si>
  <si>
    <t>4.1</t>
  </si>
  <si>
    <t>Pisos:</t>
  </si>
  <si>
    <t>4.2</t>
  </si>
  <si>
    <t>Rodapés:</t>
  </si>
  <si>
    <t>4.2.1</t>
  </si>
  <si>
    <t>4.2.2</t>
  </si>
  <si>
    <t>5.1</t>
  </si>
  <si>
    <t>6.1</t>
  </si>
  <si>
    <t>PAREDES</t>
  </si>
  <si>
    <t>7.1</t>
  </si>
  <si>
    <t>8.1</t>
  </si>
  <si>
    <t>kg</t>
  </si>
  <si>
    <t>8.2</t>
  </si>
  <si>
    <t>9.1</t>
  </si>
  <si>
    <t>9.2</t>
  </si>
  <si>
    <t>ESQUADRIAS E ELEMENTOS METÁLICOS</t>
  </si>
  <si>
    <t>Madeira:</t>
  </si>
  <si>
    <t>Aço Inox</t>
  </si>
  <si>
    <t>11.1</t>
  </si>
  <si>
    <t>11.2</t>
  </si>
  <si>
    <t>PINTURA</t>
  </si>
  <si>
    <t>12.1</t>
  </si>
  <si>
    <t>Acrílica sobre massa corrida (aplicado sobre paredes internas)</t>
  </si>
  <si>
    <t>12.2</t>
  </si>
  <si>
    <t>INSTALAÇÃO HIDROSSANITÁRIA</t>
  </si>
  <si>
    <t>DIVERSOS</t>
  </si>
  <si>
    <t>cj</t>
  </si>
  <si>
    <t>Passa objeto de acrílico conforme padrão do Banco</t>
  </si>
  <si>
    <t>Saboneteira para refil transparente JOEFEL AC 81 ou equivalente</t>
  </si>
  <si>
    <t>Porta-papel higiênico em rolo transparente JOEFEL AE 52 ou equivalente</t>
  </si>
  <si>
    <t>Toalheiro interfolhas transparente JOEFEL AH 34 ou equivalente</t>
  </si>
  <si>
    <t>Espelho para sanitários 90x50cm borda em alumínio anodizado natural</t>
  </si>
  <si>
    <t>Chapa em aço inox para porta sanitário pne - proteção mecânica 2 lados.</t>
  </si>
  <si>
    <t>SUBTOTAL OBRAS CIVIS</t>
  </si>
  <si>
    <t>II</t>
  </si>
  <si>
    <t>SALA DE AUTOATENDIMENTO</t>
  </si>
  <si>
    <t xml:space="preserve">ELEMENTOS DIVISÓRIOS </t>
  </si>
  <si>
    <t>PROGRAMAÇÃO VISUAL</t>
  </si>
  <si>
    <t xml:space="preserve">KIT ATM (AUTOMATIZA) Banrisul composto por: </t>
  </si>
  <si>
    <t>kit</t>
  </si>
  <si>
    <t xml:space="preserve">    - 1 eletroímã 150 kgf. com sensor</t>
  </si>
  <si>
    <t xml:space="preserve">    - 1 fonte de alimentação com carregador flutuante de bateria</t>
  </si>
  <si>
    <t xml:space="preserve">    - 1 placa ATM padrão Banrisul</t>
  </si>
  <si>
    <t xml:space="preserve">    - 1 kit de suportes de fixação para porta de alumínio</t>
  </si>
  <si>
    <t xml:space="preserve">    - 2 botões de acionamento (internos)</t>
  </si>
  <si>
    <t xml:space="preserve">    - 1 adesivo de orientação: "Após 22hs pressione o botão para sair"</t>
  </si>
  <si>
    <t>Bateria selada 12V 7Ah</t>
  </si>
  <si>
    <t>pç</t>
  </si>
  <si>
    <t>3.4</t>
  </si>
  <si>
    <t>Cilindro contato elétrico 510 Pacri</t>
  </si>
  <si>
    <t>III</t>
  </si>
  <si>
    <t>PROGRAMAÇÃO VISUAL EXTERNA</t>
  </si>
  <si>
    <t>PROGRAMAÇÃO VISUAL INTERNA</t>
  </si>
  <si>
    <t>Adesivos:</t>
  </si>
  <si>
    <t>2.1.1</t>
  </si>
  <si>
    <t>PLACAS EM ACRÍLICO ADESIVADAS - Placas de acrílicos sobrepostas (branca translúcida e azul Pantone 300C), com texto em adesivo vinílico branco,  presas à porta por fita dupla-face, conforme projeto.</t>
  </si>
  <si>
    <t>2.2.1</t>
  </si>
  <si>
    <t>2.2.2</t>
  </si>
  <si>
    <t>2.2.3</t>
  </si>
  <si>
    <t>PLACAS EM ACRÍLICO ADESIVADAS - Placas de acrílicos sobrepostas (branca translúcida e azul Pantone 300C), com texto em adesivo vinílico branco,  presas ao forro com tirantes metálicos, conforme projeto.</t>
  </si>
  <si>
    <t>2.3.1</t>
  </si>
  <si>
    <t>2.3.2</t>
  </si>
  <si>
    <t>2.3.3</t>
  </si>
  <si>
    <t>2.5.1</t>
  </si>
  <si>
    <t>2.6</t>
  </si>
  <si>
    <t>Porta cartaz - Fornecer e Instalar conforme projeto:</t>
  </si>
  <si>
    <t xml:space="preserve"> </t>
  </si>
  <si>
    <t>2.6.1</t>
  </si>
  <si>
    <t>PC INFORMA</t>
  </si>
  <si>
    <t>2.6.2</t>
  </si>
  <si>
    <t>PC TARIFAS</t>
  </si>
  <si>
    <t>SUBTOTAL PROGRAMAÇÃO VISUAL</t>
  </si>
  <si>
    <t>IV</t>
  </si>
  <si>
    <t>INTERIORES</t>
  </si>
  <si>
    <t>DIVISÓRIAS E PAINÉIS</t>
  </si>
  <si>
    <t>Divisor de sigilo caixas - conforme modelo padrão Banrisul:</t>
  </si>
  <si>
    <t>1.1.1</t>
  </si>
  <si>
    <t>Esquadria em aluminio l.30 (30001), Estruturada em tubos de aluminio (TG- 018), Fechamento nas extremidades em 45 graus e intervalos de topo conforme projeto para divisor de sigilo dos caixas</t>
  </si>
  <si>
    <t>1.1.2</t>
  </si>
  <si>
    <t xml:space="preserve">Vidro incolor 6mm </t>
  </si>
  <si>
    <t>1.1.3</t>
  </si>
  <si>
    <t>1.1.4</t>
  </si>
  <si>
    <t>Divisor de Ambientes H=180cm - conforme modelo padrão Banrisul:</t>
  </si>
  <si>
    <t>1.2.1</t>
  </si>
  <si>
    <t>Esquadria em aluminio l.30 (30001) Estruturada em tubos de aluminio (TG- 018) Fechamento nas extremidades em 45 graus e intervalos de topo conforme projeto para divisor de ambientes.</t>
  </si>
  <si>
    <t>1.2.2</t>
  </si>
  <si>
    <t>1.2.3</t>
  </si>
  <si>
    <t>SUBTOTAL INTERIORES</t>
  </si>
  <si>
    <t>V</t>
  </si>
  <si>
    <t>Limpeza permanente da obra</t>
  </si>
  <si>
    <t>Limpeza final da obra</t>
  </si>
  <si>
    <t>SUBTOTAL  DIVERSOS</t>
  </si>
  <si>
    <t>VI</t>
  </si>
  <si>
    <t>ITENS IMOBILIZÁVEIS</t>
  </si>
  <si>
    <t>Fornecimento e Instalação da porta detectora de metais, modelo cilíndrica, sistema de detecção bobina central, caixa de passagem com vidros curvos laminados de segurança, espessura de 10mm, conforme memorial tecnico descritivo e leiaute em anexo.</t>
  </si>
  <si>
    <t>SUBTOTAL  ITENS IMOBILIZÁVEIS</t>
  </si>
  <si>
    <t>VII</t>
  </si>
  <si>
    <t>PPCI</t>
  </si>
  <si>
    <t>Placa sinalizadora fotoluminescente "PROIBIDO FUMAR"</t>
  </si>
  <si>
    <t>Placa sinalizadora fotoluminescente EXTINTOR</t>
  </si>
  <si>
    <t>Extintor de incêncio PQS ABC 2A:20B:C 4kg</t>
  </si>
  <si>
    <t>Extintor de incêncio CO2 5B:C 6kg</t>
  </si>
  <si>
    <t>SUBTOTAL PPCI</t>
  </si>
  <si>
    <t>TOTAL OBRAS CIVIS</t>
  </si>
  <si>
    <t>VIII</t>
  </si>
  <si>
    <t>INSTALAÇÕES DE AR CONDICIONADO</t>
  </si>
  <si>
    <t>TOTAL INSTALAÇÕES DE AR CONDICIONADO</t>
  </si>
  <si>
    <t>2.5.2</t>
  </si>
  <si>
    <t>TOTAL GERAL</t>
  </si>
  <si>
    <t>COPA</t>
  </si>
  <si>
    <t>A1P - LOGO</t>
  </si>
  <si>
    <t>Em gesso acartonado 12cm de espessura</t>
  </si>
  <si>
    <t>Tinta PVA  sobre massa corrida (forro em gesso)</t>
  </si>
  <si>
    <t>Complemento em "L" - Padrão Banrisul</t>
  </si>
  <si>
    <t>2.4.1</t>
  </si>
  <si>
    <t>2.4.2</t>
  </si>
  <si>
    <t>2.4.3</t>
  </si>
  <si>
    <t>2.5.3</t>
  </si>
  <si>
    <t>PLACAS E FORMATOS ESPECIAIS - CHAPA DE ACRÍLICO e=3mm - AZUL (PANTONE 300C)</t>
  </si>
  <si>
    <t>2.6.4</t>
  </si>
  <si>
    <t>Capas para Assentos Preferenciais</t>
  </si>
  <si>
    <t>Barra de apoio em aço inox de 80 cm</t>
  </si>
  <si>
    <t>A2PO - PASSA OBJETOS</t>
  </si>
  <si>
    <t>A4-SIA - CÃO GUIA</t>
  </si>
  <si>
    <t>PP1 - PRIVATIVO FUNCIONÁRIOS</t>
  </si>
  <si>
    <t>PP2 - AR CONDICIONADO</t>
  </si>
  <si>
    <t>PP5 - ARQUIVO</t>
  </si>
  <si>
    <t>PP6 - COPA</t>
  </si>
  <si>
    <t>PP8 - WC MASCULINO</t>
  </si>
  <si>
    <t>PP9 - WC FEMININO</t>
  </si>
  <si>
    <t>PP11 - WC MASCULINO PNE</t>
  </si>
  <si>
    <t>PP12 - WC FEMININO PNE</t>
  </si>
  <si>
    <t>PP13 - RETIRE SUA SENHA AQUI</t>
  </si>
  <si>
    <t>PP14 - PRESSIONE PARA SAIR</t>
  </si>
  <si>
    <t>PP15 - AGÊNCIA E HORÁRIO</t>
  </si>
  <si>
    <t>PS2 - CAIXAS ATENDIMENTO POR SENHA</t>
  </si>
  <si>
    <t>PS4 - PREFERENCIAL</t>
  </si>
  <si>
    <t>PS7 - ATENDIMENTO NEGÓCIOS</t>
  </si>
  <si>
    <t>PS8 - BANRISUL EMPRESARIAL</t>
  </si>
  <si>
    <t>PS10 - GERENTE GERAL</t>
  </si>
  <si>
    <t>PS11 - GERENTE ADJUNTO</t>
  </si>
  <si>
    <r>
      <t xml:space="preserve">2. ENDEREÇO DE EXECUÇÃO/ENTREGA: </t>
    </r>
    <r>
      <rPr>
        <sz val="10"/>
        <rFont val="Calibri"/>
        <family val="2"/>
      </rPr>
      <t>AV. CARLOS GOMES, N° 615, PORTO ALEGRE - RS</t>
    </r>
  </si>
  <si>
    <t>INSTALAÇÕES PROVISÓRIAS</t>
  </si>
  <si>
    <t>DEMOLIÇÕES E REMOÇÕES</t>
  </si>
  <si>
    <t>LIXEIRAS</t>
  </si>
  <si>
    <t>1.2.4</t>
  </si>
  <si>
    <t>1.2.5</t>
  </si>
  <si>
    <t>ESTRUTURA</t>
  </si>
  <si>
    <t>Escavação manual de valas</t>
  </si>
  <si>
    <t xml:space="preserve"> x,xx</t>
  </si>
  <si>
    <t>Concreto fck=25MPa</t>
  </si>
  <si>
    <t>Formas de madeira</t>
  </si>
  <si>
    <t>Aço CA 50</t>
  </si>
  <si>
    <t>ESTRUTURA SUPORTE LUMINOSO DA FACHADA</t>
  </si>
  <si>
    <t>Perfil 200x200x1/8"</t>
  </si>
  <si>
    <t>Placa # 10mm</t>
  </si>
  <si>
    <t>Viga W150x13Kg/m</t>
  </si>
  <si>
    <t>Pilar W150x22,5Kg/m</t>
  </si>
  <si>
    <t>Viga W250x22,3Kg/m</t>
  </si>
  <si>
    <t>Placa # 3.18mm</t>
  </si>
  <si>
    <t>Placa # 12.5mm</t>
  </si>
  <si>
    <t>Tubo 50mm # 3.18mm</t>
  </si>
  <si>
    <t>Painel "Wall"(Material e montagem)</t>
  </si>
  <si>
    <t>2.7</t>
  </si>
  <si>
    <t>2.8</t>
  </si>
  <si>
    <t>2.9</t>
  </si>
  <si>
    <t>2.10</t>
  </si>
  <si>
    <t>2.11</t>
  </si>
  <si>
    <t>2.12</t>
  </si>
  <si>
    <t>2.13</t>
  </si>
  <si>
    <t>2.14</t>
  </si>
  <si>
    <t>Rede Frigorígena, Drenos e  Acessórios</t>
  </si>
  <si>
    <t>Cano de cobre sem costura, parede espessura 0,79 mm, ø3/8"</t>
  </si>
  <si>
    <t>Cano de cobre sem costura, parede espessura 0,79 mm, ø1/2"</t>
  </si>
  <si>
    <t>Cano de cobre sem costura, parede espessura 1,50 mm, ø3/4"</t>
  </si>
  <si>
    <t>Tubo isolante térmico em polietileno expandido, ø3/8", espessura 10 mm</t>
  </si>
  <si>
    <t>Tubo isolante térmico em polietileno expandido, ø3/4", espessura 10 mm</t>
  </si>
  <si>
    <t xml:space="preserve">Tubo soldável de PVC marrom, com conexões, ø25 mm </t>
  </si>
  <si>
    <t>Isolamento borracha elastomérica, espessura 9 mm</t>
  </si>
  <si>
    <t>Válvula solenóide 3/8"</t>
  </si>
  <si>
    <t>Bobina solenóide 220 V 10 W</t>
  </si>
  <si>
    <t xml:space="preserve">Acessórios diversos (carga de gás, nitrogênio, solda, suportes, pinos roscados, parafusos, abraçadeiras, etc) para instalação e montagem </t>
  </si>
  <si>
    <t>2.</t>
  </si>
  <si>
    <t>Interligações Elétricas e de Comando</t>
  </si>
  <si>
    <t>Quadro elétrico metálico</t>
  </si>
  <si>
    <t>Cabo flexível PP 750 V, 5 x 1,5 mm²; interligação elétrica condicionadores split</t>
  </si>
  <si>
    <t>Controle termostato eletrônico sem display; 02 estágios nos modos refrigeração e aquecimento; Leds com indicação de funcionamento; Sensor local ou remoto.</t>
  </si>
  <si>
    <t>Interruptor horário com programação semanal. Alimentação: 100 a 240 VCA</t>
  </si>
  <si>
    <t>Eletroduto galvanizado tipo leve, ø1/2"</t>
  </si>
  <si>
    <t>Cabo blindado, 2 fios 0,75mm² com malha trançada</t>
  </si>
  <si>
    <t>Resistência elétrica 2000 W-220 V, aletas em aço inox AISI 304</t>
  </si>
  <si>
    <t>Armação para resistências</t>
  </si>
  <si>
    <t>Contatora</t>
  </si>
  <si>
    <t>Cabo 2,5mm²- isol. fiber glass</t>
  </si>
  <si>
    <t>Conector 3ø baquelite, 4,0mm²</t>
  </si>
  <si>
    <t>Termostato segurança</t>
  </si>
  <si>
    <t>Chave de fluxo</t>
  </si>
  <si>
    <t>2.15</t>
  </si>
  <si>
    <t>Acessórios diversos (cabos, termostato, borneira, cabos, contatoras, conduletes) para instalação e montagem</t>
  </si>
  <si>
    <t>3.</t>
  </si>
  <si>
    <t>Sistema de distribuição de ar</t>
  </si>
  <si>
    <t>Painél sanduíche construído em chapas de alumínio gofrado com enchimento em polipropileno (MPU); tamanho da placa: 2000x1200 mm</t>
  </si>
  <si>
    <t>Fita de alumínio; 50mm x 50 m</t>
  </si>
  <si>
    <t>Cola para painél; lata com 2,8 kg</t>
  </si>
  <si>
    <t>l</t>
  </si>
  <si>
    <t>Canto de acabamento em nylon; pacote com 100 peças</t>
  </si>
  <si>
    <t>3.5</t>
  </si>
  <si>
    <t>Disco de reforço em alumínio, 100 mm; pacote com 100 peças</t>
  </si>
  <si>
    <t>3.6</t>
  </si>
  <si>
    <t>Cola para perfil, 500 g</t>
  </si>
  <si>
    <t>3.7</t>
  </si>
  <si>
    <t>Canto de reforço, pacote com 100 peças</t>
  </si>
  <si>
    <t>3.8</t>
  </si>
  <si>
    <t>Barra de reforço em alumínio; barra com 3 m</t>
  </si>
  <si>
    <t>3.9</t>
  </si>
  <si>
    <t>Perfil de conexão 20 mm em PVC; barra com 3 m</t>
  </si>
  <si>
    <t>3.10</t>
  </si>
  <si>
    <t>Baioneta de PVC, barra com 2 m</t>
  </si>
  <si>
    <t>3.11</t>
  </si>
  <si>
    <t>Perfil cadeira (h) em alumínio, 20 mm; com 3 m</t>
  </si>
  <si>
    <t>3.12</t>
  </si>
  <si>
    <t>Perfil "U" em alumínio, 20 mm; barra com 3 m</t>
  </si>
  <si>
    <t>3.13</t>
  </si>
  <si>
    <t>Perfil "F" em alumínio, 20 mm; barra com 3 m</t>
  </si>
  <si>
    <t>3.14</t>
  </si>
  <si>
    <t>Lâmina para faca MPU; embalagem com 10 peças</t>
  </si>
  <si>
    <t xml:space="preserve">un </t>
  </si>
  <si>
    <t>3.15</t>
  </si>
  <si>
    <t>Parafuso para barra de reforço MPU; caixa com 200 peças</t>
  </si>
  <si>
    <t>3.16</t>
  </si>
  <si>
    <t>Selante acrílico</t>
  </si>
  <si>
    <t>3.17</t>
  </si>
  <si>
    <t>Solvente para cola do painél (reducola 900 ml)</t>
  </si>
  <si>
    <t>3.18</t>
  </si>
  <si>
    <t>Junta flexível 45/100 com 5 m</t>
  </si>
  <si>
    <t>3.19</t>
  </si>
  <si>
    <t>Almotolia bico 500 ml para cola MPU</t>
  </si>
  <si>
    <t>3.20</t>
  </si>
  <si>
    <t>Pincel para almotolia cola MPU (pacote com 10 peças)</t>
  </si>
  <si>
    <t>3.21</t>
  </si>
  <si>
    <t>Duto circular flexível com isolamento térmico e acústico, ø6"</t>
  </si>
  <si>
    <t>3.22</t>
  </si>
  <si>
    <t>Duto circular flexível com isolamento térmico e acústico, ø8"</t>
  </si>
  <si>
    <t>3.23</t>
  </si>
  <si>
    <t>Colarinho rosqueável em chapa de aço galvanizado, sem registro, ø6"</t>
  </si>
  <si>
    <t>3.24</t>
  </si>
  <si>
    <t>Colarinho rosqueável em chapa de aço galvanizado, sem registro, ø8"</t>
  </si>
  <si>
    <t>3.25</t>
  </si>
  <si>
    <t>3.26</t>
  </si>
  <si>
    <t>3.27</t>
  </si>
  <si>
    <t>3.28</t>
  </si>
  <si>
    <t>3.29</t>
  </si>
  <si>
    <t>3.30</t>
  </si>
  <si>
    <t>3.31</t>
  </si>
  <si>
    <t>Grelha em alumínio do tipo simples deflexão, com aletas fixas horizontais; equipada com registro de lâminas opostas; tamanho: 150x150 mm</t>
  </si>
  <si>
    <t>3.32</t>
  </si>
  <si>
    <t>Veneziana indevassável em alumínio, com dupla moldura, 325x225 mm; fornecida na cor branca.</t>
  </si>
  <si>
    <t>3.33</t>
  </si>
  <si>
    <t>Veneziana indevassável em alumínio, com dupla moldura, 625x425 mm; fornecida na cor branca.</t>
  </si>
  <si>
    <t>3.34</t>
  </si>
  <si>
    <t>Tomada de ar exterior equipada com veneziana metálica, registro de lâminas opostas, filtro G4 e tela de proteção. Dimensões: 597x397 mm. Executar grade de segurança.</t>
  </si>
  <si>
    <t>3.35</t>
  </si>
  <si>
    <t>Veneziana metálica para descarga de ar, sem registro; tamanho 300x300 mm</t>
  </si>
  <si>
    <t>3.36</t>
  </si>
  <si>
    <t>3.37</t>
  </si>
  <si>
    <t>3.38</t>
  </si>
  <si>
    <t>3.39</t>
  </si>
  <si>
    <t>3.40</t>
  </si>
  <si>
    <t>Isolamento térmico em espuma elastomérica à base de borracha sintética com película de alumínio; espessura 25 mm. Utilizado nas caixas plenum dos difusores</t>
  </si>
  <si>
    <t>3.41</t>
  </si>
  <si>
    <t>Atenuador de ruído</t>
  </si>
  <si>
    <t>3.42</t>
  </si>
  <si>
    <t xml:space="preserve">Acessórios diversos (suportes, pinos roscados, parafusos, abraçadeiras, fita adesiva, etc) para instalação e montagem </t>
  </si>
  <si>
    <t>4.</t>
  </si>
  <si>
    <t>Equipamentos de Ar Condicionado, de Ventilação e Acessórios</t>
  </si>
  <si>
    <t>Self Contained; módulos ventilador e trocador com capacidade nominal de refrigeração de 10 TR</t>
  </si>
  <si>
    <t>4.3</t>
  </si>
  <si>
    <t>4.4</t>
  </si>
  <si>
    <t>Ventilador helicocentrífugo para instalação em linha; construído em polipropileno, com rolamento de esferas blindado; ø200; alimentação elétrica: 1 F / 220 V / 60 Hz</t>
  </si>
  <si>
    <t>4.5</t>
  </si>
  <si>
    <t>Calço amortecedor de vibração para unidades evaporadoras</t>
  </si>
  <si>
    <t>4.6</t>
  </si>
  <si>
    <t>Calço amortecedor de vibração para unidades condensadoras</t>
  </si>
  <si>
    <t>4.7</t>
  </si>
  <si>
    <t xml:space="preserve">Acessórios diversos (suportes, pinos roscados, parafusos, abraçadeiras, etc) para instalação e montagem </t>
  </si>
  <si>
    <t>Kit saída de emergência composto por caixa porta-chave tipo quebre o vidro, com acionamento, sirene strobo acústica, fonte de alimentação chaveada 24 VDC / 127/220V, modelo KIT-SE padrão Banrisul, instalada sobre caixa de passagem termoplástica de 150X150X68mm</t>
  </si>
  <si>
    <t>1.31</t>
  </si>
  <si>
    <t>1.36</t>
  </si>
  <si>
    <t>1.37</t>
  </si>
  <si>
    <t>1.38</t>
  </si>
  <si>
    <t>2.16</t>
  </si>
  <si>
    <t>2.17</t>
  </si>
  <si>
    <t>2.18</t>
  </si>
  <si>
    <t>2.20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</si>
  <si>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</si>
  <si>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</si>
  <si>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</si>
  <si>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</si>
  <si>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</si>
  <si>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</si>
  <si>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</si>
  <si>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</si>
  <si>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</si>
  <si>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2.32</t>
  </si>
  <si>
    <t>2.19</t>
  </si>
  <si>
    <t>2.21</t>
  </si>
  <si>
    <t>2.31</t>
  </si>
  <si>
    <t>2.3.4</t>
  </si>
  <si>
    <t>2.3.5</t>
  </si>
  <si>
    <t>2.3.6</t>
  </si>
  <si>
    <t>2.3.7</t>
  </si>
  <si>
    <t>INSTALAÇÕES ELETRICAS</t>
  </si>
  <si>
    <t xml:space="preserve">MONTAGEM DO QGBT E QUADROS DE DISTRIBUIÇÃO (QD's): </t>
  </si>
  <si>
    <t>Quadro de Força montado em caixa de comando com dimensões minimas de 1000x600x150mm, com barramento DIN de FNT PARA 300 Ampéres, placa de montagem - Completo - (QGBT)</t>
  </si>
  <si>
    <t>Supressores de Surto com encapsulamento 40kA</t>
  </si>
  <si>
    <t>Disjuntor - 3x200A / 50kA</t>
  </si>
  <si>
    <t>Disjuntor - 3x125A / 18,0kA</t>
  </si>
  <si>
    <t>Disjuntor - 3x63A / 18,0kA</t>
  </si>
  <si>
    <t>Disjuntor - 3x50A / 18,0kA</t>
  </si>
  <si>
    <t>Disjuntor - 3x40A / 18,0kA</t>
  </si>
  <si>
    <t>Disjuntor - 3x25A / 10,0kA</t>
  </si>
  <si>
    <t>Quadro de Força montado em caixa de comando com dimensões minimas de 1000x600x150mm, com barramento DIN de FNT PARA 150 Ampéres, placa de montagem - Completo - (QFAC)</t>
  </si>
  <si>
    <t>Supressores de Surto com encapsulamento 18kA</t>
  </si>
  <si>
    <t>Disjuntor - 3x63A / 10,0kA</t>
  </si>
  <si>
    <t>Disjuntor - 2x25A / 10,0kA</t>
  </si>
  <si>
    <t>Disjuntor - 2x20A / 10,0kA</t>
  </si>
  <si>
    <t>Disjuntor - 1x20A / 6kA</t>
  </si>
  <si>
    <t>Quadro de Força montado em caixa de comando com dimensões minimas de 1000x600x150mm, com barramento DIN de FNT para 100 Ampéres , placa de montagem - Completo - (QD-01 / QD-02)</t>
  </si>
  <si>
    <t>Disjuntor - 3x50A / 10,0kA</t>
  </si>
  <si>
    <t>Disjuntor - 3x40A / 10,0kA</t>
  </si>
  <si>
    <t>Disjuntor - 1x16A / 6kA</t>
  </si>
  <si>
    <t xml:space="preserve">Dispositivo IDR 25A sensibilidade 30mA </t>
  </si>
  <si>
    <t xml:space="preserve">Dispositivo DR tetratpola 63A sensibilidade 300mA </t>
  </si>
  <si>
    <t xml:space="preserve">Dispositivo DR tetratpola 40A sensibilidade 300mA </t>
  </si>
  <si>
    <t>1.28</t>
  </si>
  <si>
    <t xml:space="preserve">Centro de distribuiçãometálico,  de uso aparente para 36 elementos com barramentos (QD-NB) construído conforme diagrama unifilar </t>
  </si>
  <si>
    <t>1.29</t>
  </si>
  <si>
    <t>1.30</t>
  </si>
  <si>
    <t xml:space="preserve">Disjuntor de proteção para grupo capacitivo de 2,5 KVAr </t>
  </si>
  <si>
    <t>Capacitor trifásico 2,5 kVAr - 380/220V</t>
  </si>
  <si>
    <t>1.32</t>
  </si>
  <si>
    <t>Chave reversora 40A. com 04 câmaras</t>
  </si>
  <si>
    <t>1.33</t>
  </si>
  <si>
    <t>Caixa p/ reversora - GSP.2</t>
  </si>
  <si>
    <t>1.34</t>
  </si>
  <si>
    <t>1.35</t>
  </si>
  <si>
    <t>Condutor unipolar flexivel seção 70,0 mm² - EPR 0,6/1kV</t>
  </si>
  <si>
    <t>Condutor unipolar flexivel seção 35,0 mm² - EPR 0,6/1kV</t>
  </si>
  <si>
    <t>Condutor unipolar flexivel seção 25,0 mm² - EPR 0,6/1kV</t>
  </si>
  <si>
    <t>1.39</t>
  </si>
  <si>
    <t>Condutor unipolar flexivel seção 16,0 mm² - EPR 0,6/1kV</t>
  </si>
  <si>
    <t>1.40</t>
  </si>
  <si>
    <t>Condutor unipolar flexivel seção 10,0 mm² - EPR 0,6/1kV</t>
  </si>
  <si>
    <t>1.41</t>
  </si>
  <si>
    <t>Condutor unipolar 6,0mm² isol. Poliolefina</t>
  </si>
  <si>
    <t>1.42</t>
  </si>
  <si>
    <t>Condutor unipolar 4,0mm² isol. Poliolefina</t>
  </si>
  <si>
    <t>1.43</t>
  </si>
  <si>
    <t>Condutor unipolar 2,5mm² isol. Poliolefina</t>
  </si>
  <si>
    <t>1.44</t>
  </si>
  <si>
    <t>Cabo de cobre nú #10,0mm²</t>
  </si>
  <si>
    <t>1.45</t>
  </si>
  <si>
    <t>Haste de Aço Cobreado Ø3/4"x2400mm de alta camada</t>
  </si>
  <si>
    <t>1.46</t>
  </si>
  <si>
    <t>Eletroduto de ferro galvanizado Ø 65mm.</t>
  </si>
  <si>
    <t>1.47</t>
  </si>
  <si>
    <t>Caixa tipo condulete com tampa cega Ø 65mm.</t>
  </si>
  <si>
    <t>1.48</t>
  </si>
  <si>
    <t>Eletroduto de ferro galvanizado Ø 50mm.</t>
  </si>
  <si>
    <t>1.49</t>
  </si>
  <si>
    <t>Eletroduto de ferro galvanizado Ø 40mm.</t>
  </si>
  <si>
    <t>1.50</t>
  </si>
  <si>
    <t>Caixa tipo condulete com tampa cega Ø 40mm.</t>
  </si>
  <si>
    <t>1.51</t>
  </si>
  <si>
    <t>Caixa tipo condulete com tampa com furo central Ø 40mm.</t>
  </si>
  <si>
    <t>1.52</t>
  </si>
  <si>
    <t>Eletroduto de ferro galvanizado a fogo Ø 32mm.</t>
  </si>
  <si>
    <t>1.53</t>
  </si>
  <si>
    <t>Eletroduto de ferro galvanizado Ø 32mm.</t>
  </si>
  <si>
    <t>1.54</t>
  </si>
  <si>
    <t>Caixa tipo condulete com tampa cega Ø 32mm.</t>
  </si>
  <si>
    <t>1.55</t>
  </si>
  <si>
    <t>Caixa tipo condulete com tampa com furo central Ø 32mm.</t>
  </si>
  <si>
    <t>1.56</t>
  </si>
  <si>
    <t>Eletroduto de ferro galvanizado Ø 20mm.</t>
  </si>
  <si>
    <t>1.57</t>
  </si>
  <si>
    <t>Caixa tipo condulete com tampa cega Ø 20mm.</t>
  </si>
  <si>
    <t>1.58</t>
  </si>
  <si>
    <t>Caixa tipo condulete com tampa com furo central Ø 20mm.</t>
  </si>
  <si>
    <t>1.59</t>
  </si>
  <si>
    <t>Quadro de  Sobrepor para Aterramento - 400x400x200mm</t>
  </si>
  <si>
    <t>PONTOS DE LUZ / TOMADAS</t>
  </si>
  <si>
    <t>Luminária quadrada de EMBUTIR com barra de LED 49W com driver incorporado - Completa - Conforme memorial descritivo.</t>
  </si>
  <si>
    <t>Luminária quadrada de EMBUTIR com barra de LED 32W com driver incorporado - Completa - Conforme memorial descritivo.</t>
  </si>
  <si>
    <t>Luminária circular de EMBUTIR com ledbulb 9W - Completa - Conforme memorial descritivo.</t>
  </si>
  <si>
    <t>Luminária tipo drop's de sobrepor com ledbulb 9W - Completa - Conforme memorial descritivo.</t>
  </si>
  <si>
    <t>Suporte p/tres blocos com, duas tomadas tipo bloco NBR.20A (azul) , mais um bloco cego</t>
  </si>
  <si>
    <t xml:space="preserve"> Suporte p/tres blocos com, duas tomadas tipo bloco NBR.20A (vermelha), mais um bloco cego</t>
  </si>
  <si>
    <t xml:space="preserve">Caixa embutir parede 100x50x50mm (4x2") </t>
  </si>
  <si>
    <t>Espelho de pvc branco 4x2" (100x50mm) com interruptor simples.</t>
  </si>
  <si>
    <t>Espelho de pvc branco 4x2" (100x50mm) com interruptor duplo.</t>
  </si>
  <si>
    <t>Espelho de pvc branco 4x2" (100x50mm) com interruptor paralelo</t>
  </si>
  <si>
    <t>Espelho de pvc branco 4x2" (100x50mm) com interruptor pulsador</t>
  </si>
  <si>
    <t>Espelho de pvc branco 4x2" (100x50mm) com tomada novo padrão brasileiro 20A</t>
  </si>
  <si>
    <t>Caixa condulete Ø 20mm com interruptor simples.</t>
  </si>
  <si>
    <t>Sensor de presença de parede</t>
  </si>
  <si>
    <t>Cigarra</t>
  </si>
  <si>
    <t>Caixa condulete Ø 20mm com tomada novo padrão brasileiro 20A</t>
  </si>
  <si>
    <t>Caixa em aço zincado 100x100mm c/ espelho cego</t>
  </si>
  <si>
    <t>Caixa em aço zincado 100x100mm c/ espelho com furo central</t>
  </si>
  <si>
    <t>Perfilado 38x38mm</t>
  </si>
  <si>
    <t>Tampa para perfliado 38x38mm</t>
  </si>
  <si>
    <t>Sapata para perfilado 38x38mm</t>
  </si>
  <si>
    <t>Caixa de Junção para perfilado 76x38mm</t>
  </si>
  <si>
    <t>Caixa de Junção para perfilado 38x38mm</t>
  </si>
  <si>
    <t>Flange para perfilado 38x38mm</t>
  </si>
  <si>
    <t xml:space="preserve"> un</t>
  </si>
  <si>
    <t>Derivação lateral p/ eletroduto</t>
  </si>
  <si>
    <t>Timer p/  iluminação interna/externa</t>
  </si>
  <si>
    <t>Contactora TRIPOLAR CWM25A</t>
  </si>
  <si>
    <t>Cabo tipo PP 3x1,5mm² - Ligação das luminárias.</t>
  </si>
  <si>
    <t>Plug Macho novo padrão - ligação luminárias</t>
  </si>
  <si>
    <t>INSTALAÇÕES DE ILUMINAÇÃO DE EMERGÊNCIA</t>
  </si>
  <si>
    <t>SUBTOTAL  ELETRICA</t>
  </si>
  <si>
    <t>INSTALAÇÕES DE AUTOMAÇÃO (ELÉTRICAS E SINAL).</t>
  </si>
  <si>
    <t>INSTALAÇÕES ELÉTRICAS</t>
  </si>
  <si>
    <t>Centro de distribuição montado em caixa tipo metálica com tratamento em epoxi,  de uso aparente para 48 elementos no barramento principal + disjuntor gerale  espaço para DR´s na parte inferior - 800mmx550mmx150mm, conforme detalhe   (QD-EE)</t>
  </si>
  <si>
    <t>Perfilado 38x38mm chapa 14</t>
  </si>
  <si>
    <t>Eletroduto de PVC Ø 32mm.</t>
  </si>
  <si>
    <t>Caixa de piso com adaptador para 4 tomadas (RJ-45) e 4 tomadas (2P+T), tampa tipo janela e adaptador para eletrodutos, conforme memorial descritivo</t>
  </si>
  <si>
    <t>Tomada 2P+T - 20A</t>
  </si>
  <si>
    <t xml:space="preserve">Suporte p/tres blocos com, duas tomadas tipo bloco NBR.20A (preta), mais um bloco cego </t>
  </si>
  <si>
    <t>Timer p/  KIT ATM</t>
  </si>
  <si>
    <t>Caixa de comando 500x400x200 mm c/ acessórios - (Cash Timer)</t>
  </si>
  <si>
    <t>PONTOS PARA A TRANSMISSÃO DE DADOS:</t>
  </si>
  <si>
    <t>Suporte p/tres blocos com, um bloco c/RJ.45, mais dois blocos cego</t>
  </si>
  <si>
    <t>Suporte p/tres blocos com, dois blocos c/RJ.45, mais um bloco cego</t>
  </si>
  <si>
    <t>Tomada Fêmea RJ-45</t>
  </si>
  <si>
    <t>Canaleta aluminio 73x25 simples c/ tampa de encaixe - Pintada</t>
  </si>
  <si>
    <t>Canaleta aluminio 73x25 dupla tipo "D" c/ tampa de encaixe - Pintada</t>
  </si>
  <si>
    <t>Adaptador para canaleta 73x25mm - 3x1</t>
  </si>
  <si>
    <t>Curva 90º específica de canaleta de aluminio</t>
  </si>
  <si>
    <t>Acessório p/ conexão eletroduto/canaleta de aluminio</t>
  </si>
  <si>
    <t>Eletroduto de ferro galvanizado Ø 25mm.</t>
  </si>
  <si>
    <t>Caixa tipo condulete com tampa cega Ø 25mm.</t>
  </si>
  <si>
    <t>Caixa tipo condulete com tampa com furo central Ø 25mm.</t>
  </si>
  <si>
    <t>Eletrocalha 100x50mm, com tampa</t>
  </si>
  <si>
    <t>Curva vertical para eletrocalha 100x50mm</t>
  </si>
  <si>
    <t>Curva horizontal para eletrocalha 100x50mm</t>
  </si>
  <si>
    <t>"T" horizontal para eletrocalha 100x50mm</t>
  </si>
  <si>
    <t>Redução concentrica para eletrocalha 100x50mm</t>
  </si>
  <si>
    <t>Eletrocalha 50x50mm, com tampa</t>
  </si>
  <si>
    <t>Curva vertical para eletrocalha 50x50mm</t>
  </si>
  <si>
    <t>Curva horizontal para eletrocalha 50x50mm</t>
  </si>
  <si>
    <t>Cabo UTP cat. 5e</t>
  </si>
  <si>
    <t>Patch Cord 2,5m (Estações de Trabalho)</t>
  </si>
  <si>
    <t>Patch Cord 1,0m (Rack)</t>
  </si>
  <si>
    <t>Rack para HUB tamanho 24U - Completo e com tres bandejas.</t>
  </si>
  <si>
    <t xml:space="preserve">Patch Panel 24 portas p/ Rack 19" </t>
  </si>
  <si>
    <t>Régua de 1U com 8 tomadas em ângulo de 45º  p/ Rack</t>
  </si>
  <si>
    <t>Organizador de cabos 1Ux19"</t>
  </si>
  <si>
    <t>Plug (macho) RJ45 cat. 5e para sistema de alarme com conectorização/teste</t>
  </si>
  <si>
    <t>SUBTOTAL  AUTOMAÇÃO</t>
  </si>
  <si>
    <t>INSTALAÇÕES TELEFÔNICAS:</t>
  </si>
  <si>
    <t>TUBULAÇÃO SECUNDARIA COM ESPERAS TELEFÔNICAS:</t>
  </si>
  <si>
    <t>Cabo tipo CI 50-30 pares (Entrada Linhas)</t>
  </si>
  <si>
    <t>Cabo CI 50-10 pares</t>
  </si>
  <si>
    <t>Cabo CI 50-5 pares</t>
  </si>
  <si>
    <t>D.G. N.º4 (600x600x120mm) - Sobrepor</t>
  </si>
  <si>
    <t>D.G. N.º3 (400x400x120mm) - Sobrepor</t>
  </si>
  <si>
    <t>Bloco de inserção engate rápido M10 com bastidor completo</t>
  </si>
  <si>
    <t>Acessórios internos p/ montagem DG´s</t>
  </si>
  <si>
    <t>SUBTOTAL TELEFÔNICO:</t>
  </si>
  <si>
    <t>INSTALAÇÕES ALARME</t>
  </si>
  <si>
    <t>INFRAESTRUTURA NECESSÁRIA COM RESPECTIVAS ESPERAS ALARME:</t>
  </si>
  <si>
    <t>Quadro de comando de Sobrepor para  Central de Alarme - 600x480x220mm tipo CS</t>
  </si>
  <si>
    <t>"T" horizontal para eletrocalha 50x50mm</t>
  </si>
  <si>
    <t>Caixa de sobrepor  c/ tampa medindo 50cmx50cmx15cm, para abrigar sistema de alarme</t>
  </si>
  <si>
    <t>Arame Galvanizado n.º16</t>
  </si>
  <si>
    <t>SUBTOTAL ALARME</t>
  </si>
  <si>
    <t>INSTALAÇÕES CFTV</t>
  </si>
  <si>
    <t>INFRAESTRUTURA NECESSÁRIA COM RESPECTIVAS ESPERAS CFTV:</t>
  </si>
  <si>
    <t>Patch Panel 24 portas p/ Rack 19" categoria 6</t>
  </si>
  <si>
    <t xml:space="preserve">Guia/Organizador de cabos para RACK 19" </t>
  </si>
  <si>
    <t>Régua com 8 tomadas p/ Rack</t>
  </si>
  <si>
    <t>Cabo UTP cat. 6 (Isolamento LSZH)</t>
  </si>
  <si>
    <t>Patch Cord cat. 6 comprimento 1,0 m - Vermelho</t>
  </si>
  <si>
    <t>Conector RJ45 macho cat. 6</t>
  </si>
  <si>
    <t>SUBTOTAL CFTV</t>
  </si>
  <si>
    <t>SERVIÇOS COMPLEMENTARES ELÉTRICA/AUTOMAÇÃO/TELEFÔNICO</t>
  </si>
  <si>
    <t>Asbuilts das Instalações Elet./Log./Telf./alarme</t>
  </si>
  <si>
    <t>Certificação de pontos RJ45-cat. 5e</t>
  </si>
  <si>
    <t>Certificação de pontos RJ45-cat. 6</t>
  </si>
  <si>
    <t>SUBTOTAL SERVIÇOS COMPLEMENTARES</t>
  </si>
  <si>
    <t>IX</t>
  </si>
  <si>
    <t xml:space="preserve">      - Podotátil em concreto estampado externo de alerta (placas 25x25cm) com pigmentação na cor amarela</t>
  </si>
  <si>
    <t>4.2.3</t>
  </si>
  <si>
    <t>4.2.4</t>
  </si>
  <si>
    <t>4.2.5</t>
  </si>
  <si>
    <t>4.2.6</t>
  </si>
  <si>
    <t>4.2.7</t>
  </si>
  <si>
    <t>4.2.8</t>
  </si>
  <si>
    <t>4.3.1</t>
  </si>
  <si>
    <t>Desmontagem, Remoção e descarte da Estrutura Metálica para Totem  existente</t>
  </si>
  <si>
    <t>1.2.7</t>
  </si>
  <si>
    <t>Remoção vidros das Esquadrias da Fachada no Térreo e Reinstalação após aplicação de película antivandalismo</t>
  </si>
  <si>
    <t>1.2.6</t>
  </si>
  <si>
    <t>REVESTIMENTOS PAREDES</t>
  </si>
  <si>
    <t>Ferro:</t>
  </si>
  <si>
    <t xml:space="preserve">      - PF 01: Porta de Ferro em chapa de aço, medindo 90x210cm e barras de aço internas </t>
  </si>
  <si>
    <t xml:space="preserve">      - PG 01: Porta de Ferro medindo 90x210cm fechada somente com barras de aço</t>
  </si>
  <si>
    <t xml:space="preserve">      - PF 02: Porta de Ferro em chapa de aço, medindo 80x210cm e barras de aço internas </t>
  </si>
  <si>
    <t xml:space="preserve">      - PF 03: Porta de Ferro em chapa de aço, medindo 70x230cm e barras de aço internas </t>
  </si>
  <si>
    <t>Tinta PVA  sobre massa corrida cor Branca(aplicado sobre parede de gesso acartonado)</t>
  </si>
  <si>
    <t>Revestimento em Placas ACM cor prata espessura 6 mm com estruturação em metalon</t>
  </si>
  <si>
    <t>FACHADA</t>
  </si>
  <si>
    <t>Tanque de Louça 30 litros na cor branca + Ligações</t>
  </si>
  <si>
    <t>Torneira Metálica Fixa para Tanque</t>
  </si>
  <si>
    <t>Cuba em Aço Inox + Ligações</t>
  </si>
  <si>
    <t>Torneira com Bica Móvel e Arejador</t>
  </si>
  <si>
    <t>Armário Aéreo completo com 03 portas nas dimensões 120x55,3x31,8cm da Linha Allegra TOP na cor branco, COD.: 54057RE, da marca Bertolini ou equivalente.</t>
  </si>
  <si>
    <t>SANITÁRIOS</t>
  </si>
  <si>
    <t>Torneira com Acionamento sob Pressão e fechamento automático + Ligações</t>
  </si>
  <si>
    <t>ACESSÓRIOS E METAIS (SANITÁRIOS E COPA)</t>
  </si>
  <si>
    <t>Vidro Laminado E=6mm (acima de h=2,10m)</t>
  </si>
  <si>
    <t>Vidro Laminado E=10mm (até h=2,10m)</t>
  </si>
  <si>
    <t>Película Antivandalismo Transparente  (até h=2,10m)</t>
  </si>
  <si>
    <t>Logomarcas em Aço Inoxidável</t>
  </si>
  <si>
    <t>2.3.8</t>
  </si>
  <si>
    <t>2.3.9</t>
  </si>
  <si>
    <t>2.5.4</t>
  </si>
  <si>
    <t>2.5.5</t>
  </si>
  <si>
    <t>2.5.6</t>
  </si>
  <si>
    <t>2.5.7</t>
  </si>
  <si>
    <t>2.5.8</t>
  </si>
  <si>
    <t>Poltrona com Braços e encosto - mod. 36205, linha connect marca cavaletti</t>
  </si>
  <si>
    <t>TOTAL GERAL ELÉTRICA</t>
  </si>
  <si>
    <t>Instalação de tapumes da obra com portas de acesso</t>
  </si>
  <si>
    <t>Destinação de resíduos (atentar para observações e orientações no memorial descritivo)</t>
  </si>
  <si>
    <t>Transporte de conteiners para destinação e descarte dos resíduos de caliças, ferro, vidro, madeiras, alumínio, cerâmicas, gesso, etc, produzidos pela construção civil (atentar para observações e orientações no memorial descritivo)</t>
  </si>
  <si>
    <t>Em alvenaria de tijolos furados com 15cm de espessura</t>
  </si>
  <si>
    <t>Execução de Furos na alvenaria para Ventilação diâmetro = 40mm</t>
  </si>
  <si>
    <t xml:space="preserve">      - Corrimão duplo e guarda-corpo  em aço inox conforme NBR 9050/2015 para atender a escada interna</t>
  </si>
  <si>
    <t xml:space="preserve">      - PM 03: Porta de madeira semi-oca, medindo 90x210 com ferragens completas, com marco de madeira maciça - para paredes de gesso acartonado E=12cm</t>
  </si>
  <si>
    <t xml:space="preserve">      - PM 04: Porta de madeira semi-oca, medindo 90x210 com ferragens completas, com marco de madeira maciça - para paredes de alvenaria E=15cm</t>
  </si>
  <si>
    <t xml:space="preserve">      - PM 05: Porta de madeira semi-oca, medindo 80x210 com ferragens completas, com marco de madeira maciça - para paredes de gesso acartonado E=12cm</t>
  </si>
  <si>
    <t xml:space="preserve">      - PM 07: Porta de madeira semi-oca, sistema de abertura de correr, medindo 80x210 com ferragens completas, com marco de madeira maciça - para paredes de gesso acartonado E=12cm</t>
  </si>
  <si>
    <t>Fundo Antiferruginoso + Tinta esmalte sem cheiro sobre esquadrias de ferro</t>
  </si>
  <si>
    <t>Fundo Branco para Madeira + Tinta esmalte sem cheiro sobre esquadrias de madeira</t>
  </si>
  <si>
    <t>Tinta PVA  sobre massa corrida na cor Azul Ref. Pantone 300C  (aplicado sobre parede de gesso acartonado)</t>
  </si>
  <si>
    <t>Massa Corrida sobre as paredes internas</t>
  </si>
  <si>
    <t>Lixeira em Polipropileno com Pedal e Suporte para Sacos de Lixo - Capacidade 75L - Copa</t>
  </si>
  <si>
    <t>Tampo em Granito Cinza Andorinha 150x60cm com saia h=10cm e espelho h=10cm</t>
  </si>
  <si>
    <t>Porta PA-02 95x210cm alumínio anodizado cor branca, perfil série 30 SAA</t>
  </si>
  <si>
    <t>PÓRTICO NOVO MODELO - medindo 40x210cm - Ver Memorial Descritivo e Projetos Específicos</t>
  </si>
  <si>
    <t>Logo Banrisul "Dados" em aço inoxidável 65x60cm - Aplicação sobre Painel Interno de Alumínio, conforme Projeto Arquitetônico</t>
  </si>
  <si>
    <t>Logo Banrisul "Dados" em aço inoxidável 130x120cm - Aplicação na Fachada</t>
  </si>
  <si>
    <t>MOBILIÁRIO</t>
  </si>
  <si>
    <t>Mesa de Lateral 70x70cm em Louro Freijó - Conforme projeto específico</t>
  </si>
  <si>
    <t>Balcão de Atendimento - Conforme Projeto de Mobiliário</t>
  </si>
  <si>
    <t>Mesa de Atendimento Birô 150 - Conforme Projeto de Mobiliário</t>
  </si>
  <si>
    <t>Mesa de Atendimento Birô 130 - Conforme Projeto de Mobiliário</t>
  </si>
  <si>
    <t>Mesa de Atendimento Birô acessível - Completa, com Totem - Conforme Projeto de Mobiliário</t>
  </si>
  <si>
    <t>Cadeira Copa em Madeira com Pintura na cor Branca</t>
  </si>
  <si>
    <t>Console Padrão - Conforme Projeto de Mobiliário</t>
  </si>
  <si>
    <t>Console Vigilante - Conforme Projeto de Mobiliário</t>
  </si>
  <si>
    <t>Módulo Caixa - Conforme Projeto de Mobiliário</t>
  </si>
  <si>
    <t>Biombo para Mesa de Atendimento - Conforme Projeto de Mobiliário</t>
  </si>
  <si>
    <t>Mesa Copa medindo 160x60cm em Madeira com Pintura na cor Branca</t>
  </si>
  <si>
    <t>Acessibilidade</t>
  </si>
  <si>
    <t>2.7.1</t>
  </si>
  <si>
    <t>Sinalização de Degraus conforme NBR 9050/2015</t>
  </si>
  <si>
    <t>2.7.1.1</t>
  </si>
  <si>
    <t>Fita fotoluminescente adesiva emissão de cor verde 3 x 10 cm para degraus da escada</t>
  </si>
  <si>
    <t>2.7.2</t>
  </si>
  <si>
    <t>Sinalização de Pavimento conforme NBR 9050/2015</t>
  </si>
  <si>
    <t>2.7.2.1</t>
  </si>
  <si>
    <t>Placa de alumínio 10 x 3 cm com  indicação do pavimento  em Braile instalada no corrimão da escada</t>
  </si>
  <si>
    <t>2.7.2.2</t>
  </si>
  <si>
    <t>Placa de alumínio 10 x 10 cm com  indicação de pavimento em texto e em Braile instalada nas paredes laterais junto a escada</t>
  </si>
  <si>
    <t>1.2.8</t>
  </si>
  <si>
    <t>2.6.3</t>
  </si>
  <si>
    <t>2.6.5</t>
  </si>
  <si>
    <t>2.6.6</t>
  </si>
  <si>
    <t>2.6.7</t>
  </si>
  <si>
    <t>2.6.8</t>
  </si>
  <si>
    <t>1.2.9</t>
  </si>
  <si>
    <t>Fundo Antiferruginoso + Tinta esmalte sem cheiro sobre esquadria metálica da Área Externa</t>
  </si>
  <si>
    <t>Divisória em Granito Cinza Andorinha para Mictórios</t>
  </si>
  <si>
    <t>Porta PA-01 200x210cm alumínio anodizado cor branca, perfil série 30 SAA</t>
  </si>
  <si>
    <t>Painel de TV em Marcenaria - Pavimento Térreo - Ver Prancha 16</t>
  </si>
  <si>
    <t>Painel de TV em Marcenaria - 2º Pavimento - Ver Prancha 17</t>
  </si>
  <si>
    <t>Mesa de Centro 100x100cm em Louro Freijó - Conforme projeto específico</t>
  </si>
  <si>
    <t xml:space="preserve">Placa sinalizadora fotoluminescente Rota de Fuga </t>
  </si>
  <si>
    <t>Alumínio</t>
  </si>
  <si>
    <t xml:space="preserve">Grade de ferro com pintura antiferruginosa  a ser instalada nas internamente nos vãos  das esquadrias de alumínio </t>
  </si>
  <si>
    <t>Barra de apoio lateral fixa em aço inox de 80 cm - ref. Deca 2375.C.080.ESC</t>
  </si>
  <si>
    <t>Escada de marinheiro para acesso a cobertura</t>
  </si>
  <si>
    <t>PLATAFORMA ELEVATÓRIA</t>
  </si>
  <si>
    <t>Película Jateada aplicado no vidros das esquadrias de alumínio dos ambientes de retaguarda e abastecimento</t>
  </si>
  <si>
    <t>Sensor de temperatura para instalação no ambiente com acabamento em plástico</t>
  </si>
  <si>
    <t>Difusor quadrado de 01 via, equipado com caixa plenum e registro de lâminas opostas, tamanho 2, bocal ø150mm; fornecido na cor branco.</t>
  </si>
  <si>
    <t>Difusor quadrado de 02 vias, equipado com caixa plenum e registro de lâminas opostas, tamanho 3, bocal ø200mm; fornecido na cor branco.</t>
  </si>
  <si>
    <t>Difusor quadrado de 04 vias, equipado com caixa plenum e registro de lâminas opostasl, tamanho 3, bocal ø200mm; fornecido na cor branco.</t>
  </si>
  <si>
    <t>Difusor quadrado de 04 vias, equipado com caixa plenum e registro de lâminas opostasl, tamanho 4, bocal ø200mm; fornecido na cor branco.</t>
  </si>
  <si>
    <t>Grelha tipo rotacore, com moldura, fornecida com registro de lâminas opostas, 600x1500 mm. Fornecido na cor branca.</t>
  </si>
  <si>
    <t>Grelha contínua contruída em alumínio, dupla deflexão, sem registro; 900x150 mm</t>
  </si>
  <si>
    <t>Grelha contínua contruída em alumínio, dupla deflexão, sem registro; 1200x150 mm</t>
  </si>
  <si>
    <t>Damper de regulagem de vazão com lâminas convergentes, acionamento manual, 150x300 mm</t>
  </si>
  <si>
    <t>Damper de regulagem de vazão com lâminas convergentes, acionamento manual, 200x300 mm</t>
  </si>
  <si>
    <t>Damper de regulagem de vazão com lâminas convergentes, acionamento manual, 300x300 mm</t>
  </si>
  <si>
    <t>Unidade condensadora a ar remoto do tipo axial vertical; capacidade nominal de refrigeração de 5,0 TR; fluido refrigerante isento de cloro (HFC);                                    alimentação elétrica: 1 F / 220 V / 60 Hz</t>
  </si>
  <si>
    <t>Condicionador de ar tipo split; unidade evaporadora tipo built in; unidade condensadora tipo descarga axial vertical, quente/frio, fluido refrigerante isento de cloro (HFC); 36.000 Btu/h; alimentação elétrica: 1 F / 220 V /60 Hz, equipado com controle remoto com fio</t>
  </si>
  <si>
    <t>Rede de Água Fria</t>
  </si>
  <si>
    <t>Tubo PVC Soldável Classe 15 - 25mm</t>
  </si>
  <si>
    <t>Tubo PVC Soldável Classe 15 - 32mm</t>
  </si>
  <si>
    <t>Joelho PVC Soldável 90º - 25mm</t>
  </si>
  <si>
    <t>Joelho PVC Soldável 90º- 32mm</t>
  </si>
  <si>
    <t>Joelho PVC Soldável 45º - 25mm</t>
  </si>
  <si>
    <t>Joelho PVC Soldável 45º- 32mm</t>
  </si>
  <si>
    <t>Adaptador PVC Soldável  25x3/4" Curto</t>
  </si>
  <si>
    <t>Têe PVC Soldável 25mm</t>
  </si>
  <si>
    <t>Têe PVC Soldável 32mm</t>
  </si>
  <si>
    <t>Joelho PVC Azul 25x1/2"</t>
  </si>
  <si>
    <t>Têe Azul Soldável Bucha 25x1/2"</t>
  </si>
  <si>
    <t>Têe Redução 32x25mm</t>
  </si>
  <si>
    <t>Bucha de Redução Curta Soldável 32x25mm</t>
  </si>
  <si>
    <t>Torneira de Limpeza 1/2"</t>
  </si>
  <si>
    <t>Rasgo em Alvenaria para Ramais/Distribuição(R$8,45/m)</t>
  </si>
  <si>
    <t>Horas</t>
  </si>
  <si>
    <t>Rasgo em Contrapiso para Ramais/Distribuição (R$19,73/m)</t>
  </si>
  <si>
    <t>Materiais Diversos ( Adesivo, Solução Limpadora, Lixa Ferro, Fita Veda Rosca, Silicone Incolor, Serras, Fitas Walsywa, Buchas S8, Parafusos S8, Broca de Videa, Broca de Ferro)</t>
  </si>
  <si>
    <t>Rede de Esgoto Cloacal</t>
  </si>
  <si>
    <t>Tubo PVC Soldável Classe 8 - 40mm</t>
  </si>
  <si>
    <t>Tubo PVC Soldável Classe 8 - 50mm</t>
  </si>
  <si>
    <t>Tubo PVC Soldável Classe 8 - 75mm</t>
  </si>
  <si>
    <t>Tubo PVC Soldável Classe 8 - 100mm</t>
  </si>
  <si>
    <t>Joelho PVC Soldável Esgoto 90º- 40mm</t>
  </si>
  <si>
    <t>Joelho PVC Soldável Esgoto 90º- 50mm</t>
  </si>
  <si>
    <t>Joelho PVC Soldável Esgoto 90º- 100mm</t>
  </si>
  <si>
    <t>Joelho PVC Soldável Esgoto 45º- 40mm</t>
  </si>
  <si>
    <t>Joelho PVC Soldável Esgoto 45º- 50mm</t>
  </si>
  <si>
    <t>Joelho PVC Soldável Esgoto 45º- 75mm</t>
  </si>
  <si>
    <t>Joelho PVC Soldável Esgoto 45º- 100mm</t>
  </si>
  <si>
    <t>Joelho Raio Longo PVC Soldável Esgoto 45º- 50mm</t>
  </si>
  <si>
    <t>CAP Esgoto 50mm</t>
  </si>
  <si>
    <t>CAP Esgoto 100mm</t>
  </si>
  <si>
    <t>Caixa Sifonada PVC 250x230x75mm</t>
  </si>
  <si>
    <t>Caixa Sifonada PVC 150x185x75mm</t>
  </si>
  <si>
    <t>Caixa Sifonada PVC 150x150x50mm</t>
  </si>
  <si>
    <t>Grelha Quadrada Inox Fecho/Moldura 150mm</t>
  </si>
  <si>
    <t>Tampa Cega Inox 250mm</t>
  </si>
  <si>
    <t>Junção PVC Primário 100x75mm</t>
  </si>
  <si>
    <t>Junção PVC Primário 100x100mm</t>
  </si>
  <si>
    <t>Junção PVC Primário 50x50mm</t>
  </si>
  <si>
    <t>Junção PVC Primário 100x50mm</t>
  </si>
  <si>
    <t>Têe PVC Soldável Esgoto 50mm</t>
  </si>
  <si>
    <t>Têe PVC Soldável Esgoto 100mm</t>
  </si>
  <si>
    <t>Têe de Redução PVC Soldável Esgoto 75x50mm</t>
  </si>
  <si>
    <t>Adaptador Esgoto Válvula Pia e Lavatório 40mm</t>
  </si>
  <si>
    <t>Junção PVC Esgoto 100x100mm</t>
  </si>
  <si>
    <t>Redução PVC Esgoto 100x50mm</t>
  </si>
  <si>
    <t>Redução PVC Esgoto 100x75mm</t>
  </si>
  <si>
    <t>Rasgo em Alvenaria para Ramais/Distribuição</t>
  </si>
  <si>
    <t>Hora</t>
  </si>
  <si>
    <t>Rasgo em Contrapiso para Ramais/Distribuição</t>
  </si>
  <si>
    <t>Caçamba com 4m³ para descarte de caliça, gesso, cerâmica, ferro, etc.</t>
  </si>
  <si>
    <t>10.1</t>
  </si>
  <si>
    <t>10.2</t>
  </si>
  <si>
    <t>6.2</t>
  </si>
  <si>
    <t>6.3</t>
  </si>
  <si>
    <t>6.4</t>
  </si>
  <si>
    <t>6.5</t>
  </si>
  <si>
    <t>6.6</t>
  </si>
  <si>
    <t>6.7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</si>
  <si>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</si>
  <si>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</si>
  <si>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</si>
  <si>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</si>
  <si>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</si>
  <si>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</si>
  <si>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</si>
  <si>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</si>
  <si>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</si>
  <si>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</si>
  <si>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</si>
  <si>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</si>
  <si>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8.3</t>
  </si>
  <si>
    <t>8.3.1</t>
  </si>
  <si>
    <t>8.3.2</t>
  </si>
  <si>
    <t>8.4</t>
  </si>
  <si>
    <t>8.5</t>
  </si>
  <si>
    <t>8.5.1</t>
  </si>
  <si>
    <t>8.5.2</t>
  </si>
  <si>
    <t>10.3</t>
  </si>
  <si>
    <t>10.4</t>
  </si>
  <si>
    <t>10.5</t>
  </si>
  <si>
    <t>10.6</t>
  </si>
  <si>
    <t>10.7</t>
  </si>
  <si>
    <t>10.8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</si>
  <si>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</si>
  <si>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</si>
  <si>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</si>
  <si>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</si>
  <si>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</si>
  <si>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</si>
  <si>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</si>
  <si>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</si>
  <si>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</si>
  <si>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</si>
  <si>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</si>
  <si>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</si>
  <si>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</si>
  <si>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</si>
  <si>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</si>
  <si>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</si>
  <si>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</si>
  <si>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</si>
  <si>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</si>
  <si>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</si>
  <si>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</si>
  <si>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</si>
  <si>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</si>
  <si>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</si>
  <si>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</si>
  <si>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</si>
  <si>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</si>
  <si>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</si>
  <si>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</si>
  <si>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</si>
  <si>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</si>
  <si>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</si>
  <si>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</si>
  <si>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</si>
  <si>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</si>
  <si>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11.2.19</t>
  </si>
  <si>
    <t>11.2.20</t>
  </si>
  <si>
    <t>11.2.21</t>
  </si>
  <si>
    <t>11.2.22</t>
  </si>
  <si>
    <t>11.2.23</t>
  </si>
  <si>
    <t>11.2.24</t>
  </si>
  <si>
    <t>11.2.25</t>
  </si>
  <si>
    <t>11.2.26</t>
  </si>
  <si>
    <t>11.2.27</t>
  </si>
  <si>
    <t>11.2.28</t>
  </si>
  <si>
    <t>11.2.29</t>
  </si>
  <si>
    <t>11.2.30</t>
  </si>
  <si>
    <t>11.2.31</t>
  </si>
  <si>
    <t>11.2.32</t>
  </si>
  <si>
    <t>11.2.33</t>
  </si>
  <si>
    <t>11.2.34</t>
  </si>
  <si>
    <t>12.3</t>
  </si>
  <si>
    <t>12.3.1</t>
  </si>
  <si>
    <t>12.3.2</t>
  </si>
  <si>
    <t>12.3.3</t>
  </si>
  <si>
    <t>12.3.4</t>
  </si>
  <si>
    <t>12.3.5</t>
  </si>
  <si>
    <t>12.3.6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</si>
  <si>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</si>
  <si>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</si>
  <si>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</si>
  <si>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</si>
  <si>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</si>
  <si>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</si>
  <si>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</si>
  <si>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</si>
  <si>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</si>
  <si>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</si>
  <si>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</si>
  <si>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</si>
  <si>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</si>
  <si>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</si>
  <si>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</si>
  <si>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</si>
  <si>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</si>
  <si>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</si>
  <si>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</si>
  <si>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</si>
  <si>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</si>
  <si>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</si>
  <si>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A3-SIA - ACESSIBILIDADE UNIVERSAL</t>
  </si>
  <si>
    <t>A2H2 - ADESIVO HORÁRIO AGÊNCIA</t>
  </si>
  <si>
    <t>A2H4 - ADESIVO HORÁRIO AUTOATENDIMENTO</t>
  </si>
  <si>
    <t>2.2.4</t>
  </si>
  <si>
    <t>2.2.5</t>
  </si>
  <si>
    <t>2.2.6</t>
  </si>
  <si>
    <t>PP10 - WC PNE</t>
  </si>
  <si>
    <t>PP16 - BRAILE UNISSEX</t>
  </si>
  <si>
    <t>PP17 - BRAILE MASCULINO</t>
  </si>
  <si>
    <t>PP18 - BRAILE FEMININO</t>
  </si>
  <si>
    <t>2.4.4</t>
  </si>
  <si>
    <t>2.4.5</t>
  </si>
  <si>
    <t>2.4.6</t>
  </si>
  <si>
    <t>PS5 - PESSOA FÍSICA</t>
  </si>
  <si>
    <t>PS6 - EMPRESARIAL</t>
  </si>
  <si>
    <t>Testeira T6 600 - Modelo Novo</t>
  </si>
  <si>
    <t>Disjuntor - 2x32A / 10,0kA</t>
  </si>
  <si>
    <t>Condutor unipolar flexivel seção 4,0 mm² - EPR 0,6/1kV</t>
  </si>
  <si>
    <t>1.60</t>
  </si>
  <si>
    <t>1.61</t>
  </si>
  <si>
    <t>Luminária Retangular de Embutir com duas lâmpadas Tuboled 18W - Conforme memorial descritivo</t>
  </si>
  <si>
    <t>2.33</t>
  </si>
  <si>
    <t>2.34</t>
  </si>
  <si>
    <t xml:space="preserve">Módulo Autonomo de emergência 30 led´s com indicador de SAÍDA. </t>
  </si>
  <si>
    <t>Módulo Autonomo de emergência 30 led´s com indicador de SAIDA EMERGÊNCIA</t>
  </si>
  <si>
    <t>Módulo Autonomo de emergência com dois farois de 32 Led´s cada com baterial 12V-7Ah c/ suporte metalico p/ fixação da bateria</t>
  </si>
  <si>
    <t>Modulo Autônomo 115/220V, com 80 led’s, bateria selada 6V-4.5Ah, autonomia superior 4 horas, gabinete em metal, pintura epoxi, completa. Ref.: Lumymaster-LM 0109XX-L ou equivalente técnico</t>
  </si>
  <si>
    <t>INSTALAÇÕES CONTROLE DE ACESSO</t>
  </si>
  <si>
    <t>Cabo tipo flexivel, seção 2,5 mm².</t>
  </si>
  <si>
    <t>Eletroduto FG Ø 25 mm. 1"</t>
  </si>
  <si>
    <t>Adaptador 3x3/4" para conexão canaleta de aluminio 73x25mm e eletroduto de ferro</t>
  </si>
  <si>
    <t>Tampa terminal para canaleta de aluminio 73x25mm em ABS branca</t>
  </si>
  <si>
    <t>Canaleta aluminio 73x25mm tripla c/ tampa de encaixe - Pintada branca</t>
  </si>
  <si>
    <t>Caixa de aluminio 100x100x50mm específica de canaleta de aluminio - 73x25mm</t>
  </si>
  <si>
    <t>Cabo UTP cat.5e (isolamento baixa emissão de gases)</t>
  </si>
  <si>
    <t>Teclado de senhas + Leitor de proximidade – Modelo DUO – Cadastra 30.000 Usuários – Conexão TCP/IP</t>
  </si>
  <si>
    <t>Fonte de alimentação grande NO-BREAK – Espaço para abrigar bateria até 63Ah</t>
  </si>
  <si>
    <t>Placa de intertravamento</t>
  </si>
  <si>
    <t>Fechadura de 150 Kgf com sensor interno de porta + Suporte de fixação universal</t>
  </si>
  <si>
    <t>Caixa quebra vidro de emergência</t>
  </si>
  <si>
    <t>Chave PACRI Elétrica 02 Posições 220V-3A em latão, acabamento cromado, acionamento por chave, fixação por porca.</t>
  </si>
  <si>
    <t>Bateria selada 12V/40AH</t>
  </si>
  <si>
    <t>Rack tamanho 16U - Completo - Conforme memorial descritivo</t>
  </si>
  <si>
    <t>Rack tamanho 12U - Completo - Conforme item 6.6 do memorial descritivo</t>
  </si>
  <si>
    <t>Kit pra fixação da câmera no forro - conforme item 7.3 do memorial descritivo</t>
  </si>
  <si>
    <t xml:space="preserve">Tubo metálico metalon 50x50mm </t>
  </si>
  <si>
    <t>1. OBJETO: OBRAS CIVIS, INSTALAÇÕES ELÉTRICAS, LÓGICA E MECÂNICA PARA MUDANÇA DE LOCAL DA AGÊNCIA CARLOS GOMES (RS)</t>
  </si>
  <si>
    <t>Demolição, Remoção e descarte do peitoril de alvenaria existente no Mezanino</t>
  </si>
  <si>
    <t>ESTRUTURA METÁLICA MEZANINO E ESCADA</t>
  </si>
  <si>
    <t xml:space="preserve">      - Corrimão duplo alturas 70 e 92 cm conforme NBR 9050/2015 para atender a escada interna</t>
  </si>
  <si>
    <t xml:space="preserve">      - Guarda-corpo  em aço inox conforme NBR 9050/2015 para atender a escada interna</t>
  </si>
  <si>
    <t>8.5.3</t>
  </si>
  <si>
    <t>8.6</t>
  </si>
  <si>
    <t xml:space="preserve">      - Corrimão duplo e guarda-corpo  em ferro com acabamento em pintura eletrostática na cor cinza - conforme a NBR 9050/2015 para atender a escada externa</t>
  </si>
  <si>
    <t>Tinta Acrílica  sobre reboco na cor Azul Ref. Pantone 300C na Fachada externa no volume da escada de incêndio</t>
  </si>
  <si>
    <t>10.9</t>
  </si>
  <si>
    <t>Cesto em Polipropileno cinza com Capacidade para 20L - Bebedouro e Café</t>
  </si>
  <si>
    <t>Persiana Vertical - Tipo Blackout - H=2,30m</t>
  </si>
  <si>
    <t>Balcão Triplo 150x60cm em MDF com acabamento em melanina branca completo com 02 portas e 04 gavetas sem tampo - Execução sob medida</t>
  </si>
  <si>
    <t>Armário Aéreo completo com 02 portas nas dimensões 120x40x70cm em MDF com acabamento em melamina branca para copa</t>
  </si>
  <si>
    <t>13.1.9</t>
  </si>
  <si>
    <t>Totem para Porta Cartaz em acrílico transparente cristal, e=5mm, em "V" medida 190 x 47,5 com 4 bolsas em acrílico e= 2mm com suporte em "U" de alumínio branco</t>
  </si>
  <si>
    <t>Disjuntor - 3x20A / 10,0kA</t>
  </si>
  <si>
    <t>Condutor unipolar flexivel seção 2,5 mm² - EPR 0,6/1kV</t>
  </si>
  <si>
    <t>1.62</t>
  </si>
  <si>
    <t>1.63</t>
  </si>
  <si>
    <t>Espelho de pvc branco 4x2" (100x50mm) com interruptor triplo</t>
  </si>
  <si>
    <t>2.35</t>
  </si>
  <si>
    <t>Suporte p/tres blocos com, duas tomadas tipo bloco NBR.20A (azul) , mais um bloco com duas tomadas RJ.45</t>
  </si>
  <si>
    <t>Central de Alarme Incêndio com Bateria 12V com fiação</t>
  </si>
  <si>
    <t>Detector Optimo de Fumaça com fiação</t>
  </si>
  <si>
    <t>Eletroduto de Ferro Galvanizado</t>
  </si>
  <si>
    <t>Ventilador axial construído em aço; tamanho: ø315; alimentação elétrica: 3F / 220 V / 60 Hz; com acessórios de instalação (acionamento e montagem)</t>
  </si>
  <si>
    <t>4.8</t>
  </si>
  <si>
    <t>1.2.10</t>
  </si>
  <si>
    <t>Desmontagem, Remoção e descarte da Escada Metálica interna existente (incluindo guarda-corpo)</t>
  </si>
  <si>
    <t>Desmontagem, Remoção e descarte do guarda-corpo metálico externo existente</t>
  </si>
  <si>
    <t>Remoção e Descarte de Esquadrias e Paineis de Vidro Temperado da fachada</t>
  </si>
  <si>
    <t>Remoção de Equipamentos Sanitários, sem aproveitamento</t>
  </si>
  <si>
    <t>Remoção de Frades e Correntes da Área Externa, sem aproveitamento</t>
  </si>
  <si>
    <t>Forro em Gesso Acartonado fixado com estrutura bidirecional em aço galvanizado. Alçapões inclusos</t>
  </si>
  <si>
    <t>Sanca e Cortineiro em Gesso Acartonado, fixado com estrutura bidirecional e aço galvanizado</t>
  </si>
  <si>
    <t>Forro mineral 62,5x62,5cm na cor branca - completo</t>
  </si>
  <si>
    <t>Enchimento em concreto celular para nivelamento do contrapiso</t>
  </si>
  <si>
    <t xml:space="preserve">       - Tapete 370x245 executado com carpete - cor azul</t>
  </si>
  <si>
    <t xml:space="preserve">       - Elemento tátil de alerta individual - em PVC autoadesivante cfe NBR 9050/2015 cor azul (módulos de 25x25cm) </t>
  </si>
  <si>
    <t xml:space="preserve">       - Elemento tátil direcional individual - em PVC autoadesivante cfe NBR 9050/2015 cor azul (módulos de 25x25cm) </t>
  </si>
  <si>
    <t xml:space="preserve">       - Soleiras Granito Cinza Andorinha largura 15 cm espessura 2 cm instaladas sob as portas nos ambientes internos </t>
  </si>
  <si>
    <t xml:space="preserve">       - Degraus (base + espelho) em Granito Cinza Andorinha largura 30 cm espessura 2 cm com frisos antiderrapantes em baixo relevo com 5 cm de largura; </t>
  </si>
  <si>
    <t xml:space="preserve">       - Soleiras e/ou Degraus de Basalto Regular Serrado para Recomposição na Escada Externa de Acesso </t>
  </si>
  <si>
    <t xml:space="preserve">       - Rodapé de Porcelanato H=90cm L=15cm cor cinza acetinado retificado mesmo linha do piso</t>
  </si>
  <si>
    <t>Plataforma Elevatória com capacidade para 225Kg velocidade 6m/min com fechamento em chapa em todas as faces - cor branca</t>
  </si>
  <si>
    <t>Em alvenaria de tijolos maciços com 15cm de espessura - Antessala/Cofre/Vigilância</t>
  </si>
  <si>
    <t>Em gesso acartonado resistente à umidade (placa verde) 12cm de espessura com reforço interno para sustentação de equipamentos, divisórias, etc (ver projeto arquitetônico)</t>
  </si>
  <si>
    <t>Divisória sanitária cor cinza claro Painel Laminado com revestimento dupla face com portas, ferragens e acessórios modelo Alcoplac L-119 ou equivalente</t>
  </si>
  <si>
    <t>Chapisco, emboço e reboco</t>
  </si>
  <si>
    <t>Azulejo 30x60cm com juntas alinhadas nos dois sentidos de 3mm, cor branco, Portobelo ou equivalente</t>
  </si>
  <si>
    <t xml:space="preserve">      - PM 02: Porta de madeira semi-oca, medindo 90x210 com ferragens completas, com marco de madeira maciça - para paredes de gesso acartonado E=12cm</t>
  </si>
  <si>
    <t xml:space="preserve">      - JA 01: Janela de alumínio com acabamento em alumínio natural , medindo 65x85cm fechamento em vidro simples 6mm - abertura maxim-ar</t>
  </si>
  <si>
    <t xml:space="preserve">      - JA 05: Janela de alumínio com acabamento em alumínio natural, medindo 65x175cm fechamento em vidro simples 6mm - abertura de um módulo (maxim-ar)</t>
  </si>
  <si>
    <t>Tela Ondulada galvanizada (Tela Otis) instalada no requadro da grade (modelo de abrir)</t>
  </si>
  <si>
    <t>Organização e montagem geral do leiaute: mobiliário, biombos , estantes metálicas, etc.</t>
  </si>
  <si>
    <t>Cesto em Polipropileno cinza com Capacidade para 11L - Atendimento e retaguarda</t>
  </si>
  <si>
    <t>Cesto em Polipropileno cinza com Capacidade para 11L - Sanitários PNE (pia)</t>
  </si>
  <si>
    <t>Lixeira em Polipropileno cinza com Tampa Vai e Vem - Capacidade para 11L - Sanitário Masculino e Feminino (box) e PNE</t>
  </si>
  <si>
    <t>Lixeira em Polipropileno, com tampa vai e vem, capacidade para 52L - junto às pias dos sanitários</t>
  </si>
  <si>
    <t>Barra de apoio em aço inox de 40 cm - pias e portas</t>
  </si>
  <si>
    <t>Bacia Sanitária com Caixa Acoplada + ligações - REF. Deca Vogue Plus P.515.17/CDC.01.F.17, em atendimento à NBR9050</t>
  </si>
  <si>
    <t>Lavatório suspenso + ligações - em atendimento à NBR9050</t>
  </si>
  <si>
    <t>Caixilharia reforçada de alumínio anodizado, cor branca, perfil série 30 SAA com ferfis 5 x 10 cm</t>
  </si>
  <si>
    <t>Máscaras para máquinas de autoatendimento com tampões. Largura 100cm Altura diferenciada de 235cm</t>
  </si>
  <si>
    <t>Máscaras para máquinas de autoatendimento com tampões. Largura 120cm Altura diferenciada de 235cm</t>
  </si>
  <si>
    <t>Fechamento superior e lateral da máscara em gesso acartonado reforçado com perfis verticais a cada 30 cm</t>
  </si>
  <si>
    <t>Grade de ferro com pintura antiferruginosa  a ser instalada no interior das paredes de gesso acartonado do abastecimento</t>
  </si>
  <si>
    <t>SUBTOTAL SALA DE AUTOATENDIMENTO</t>
  </si>
  <si>
    <t>Fornecimento e instalação de armario em MDF 18mm acabamento melamínico cor Laca Branca. (P=35cm x  H=190cm x L=110 cm) fixado ao chão c/ cantoneiras de aluminio (CT-026) parafusos de inox,  conforme projeto.</t>
  </si>
  <si>
    <t>Película listrada 12x6mm, branco translúcido,  conforme detalhamento, para divisor ambientes.</t>
  </si>
  <si>
    <t>Película branco translúcido na metade superior e listrada 12x6mm na metade inferior, conforme detalhamento, para divisor de sigilo caixas e divisória plataforma</t>
  </si>
  <si>
    <t>Cachepot Completo - com vaso e vegetação</t>
  </si>
  <si>
    <t xml:space="preserve">MATERIAL        </t>
  </si>
  <si>
    <t>MÃO DE OBRA</t>
  </si>
  <si>
    <t xml:space="preserve">      - PM 01: Porta de madeira semi-oca, medindo 90x210 com ferragens completas, com marco de madeira maciça - para paredes de alvenaria E=15cm</t>
  </si>
  <si>
    <t>Perfis de alumínio anodizado cor branca, para arremate junto as grelhas de AC</t>
  </si>
  <si>
    <t>Painel em Estrutura Metálica e Fechamento em Chapas de Alumíno com acabamento em pintura eletrostática na cor Azul (ref. Pantone 300C)  - instalado junto ao atendimento do mezanino</t>
  </si>
  <si>
    <t>PVT 01 - Porta em Vidro Temperado E=10mm medindo 110x210 - incluindo ferragens e molas
hidráulica de piso</t>
  </si>
  <si>
    <t>9.3</t>
  </si>
  <si>
    <t>9.4</t>
  </si>
  <si>
    <t>Paineis Fixos em Vidro Temperado e=10mm</t>
  </si>
  <si>
    <t xml:space="preserve">       - Porcelanato 60x60cm, retificado, Linha Urbano, Downtow HD GR (cor cinza) - Portinari ou equivalente técnico. Ver especificações no Memorial Descritivo.</t>
  </si>
  <si>
    <r>
      <t xml:space="preserve">3. PRAZO DE EXECUÇÃO/ENTREGA: </t>
    </r>
    <r>
      <rPr>
        <sz val="10"/>
        <rFont val="Calibri"/>
        <family val="2"/>
        <scheme val="minor"/>
      </rPr>
      <t>Conforme Termo de Referência</t>
    </r>
  </si>
  <si>
    <r>
      <t xml:space="preserve">6. ANEXOS: </t>
    </r>
    <r>
      <rPr>
        <sz val="10"/>
        <rFont val="Calibri"/>
        <family val="2"/>
        <scheme val="minor"/>
      </rPr>
      <t>Conforme Termo de Referência</t>
    </r>
  </si>
  <si>
    <r>
      <t xml:space="preserve">5. CONDIÇÕES DE PAGAMENTO: </t>
    </r>
    <r>
      <rPr>
        <sz val="10"/>
        <rFont val="Calibri"/>
        <family val="2"/>
        <scheme val="minor"/>
      </rPr>
      <t>Conforme Termo de Referência</t>
    </r>
  </si>
  <si>
    <r>
      <t xml:space="preserve">4. HORÁRIO PARA EXECUÇÃO/ENTREGA: </t>
    </r>
    <r>
      <rPr>
        <sz val="10"/>
        <rFont val="Calibri"/>
        <family val="2"/>
      </rPr>
      <t>Conforme Termo de Referência</t>
    </r>
  </si>
  <si>
    <t xml:space="preserve">OBRAS CIVIS </t>
  </si>
  <si>
    <t>X</t>
  </si>
  <si>
    <t>XI</t>
  </si>
  <si>
    <t>XII</t>
  </si>
  <si>
    <t>XIII</t>
  </si>
  <si>
    <t>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</si>
</sst>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"/>
    <numFmt numFmtId="165" formatCode="00"/>
    <numFmt numFmtId="166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B9E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0" fontId="5" fillId="0" borderId="0" applyFill="0" applyBorder="0" applyAlignment="0" applyProtection="0"/>
    <xf numFmtId="0" fontId="5" fillId="0" borderId="0"/>
    <xf numFmtId="0" fontId="7" fillId="0" borderId="0"/>
    <xf numFmtId="166" fontId="7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164" fontId="4" fillId="0" borderId="0" xfId="0" applyNumberFormat="1" applyFont="1" applyFill="1" applyAlignment="1" applyProtection="1">
      <alignment horizontal="center" vertical="center" wrapText="1"/>
      <protection hidden="1"/>
    </xf>
    <xf numFmtId="16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0" fillId="0" borderId="0" xfId="0" applyFill="1" applyAlignment="1">
      <alignment vertical="center"/>
    </xf>
    <xf numFmtId="43" fontId="0" fillId="0" borderId="0" xfId="0" applyNumberFormat="1"/>
    <xf numFmtId="4" fontId="0" fillId="0" borderId="0" xfId="0" applyNumberFormat="1"/>
    <xf numFmtId="1" fontId="4" fillId="0" borderId="0" xfId="0" applyNumberFormat="1" applyFont="1" applyFill="1" applyAlignment="1" applyProtection="1">
      <alignment horizontal="left" vertical="center" wrapText="1"/>
      <protection hidden="1"/>
    </xf>
    <xf numFmtId="0" fontId="0" fillId="8" borderId="0" xfId="0" applyFill="1"/>
    <xf numFmtId="4" fontId="4" fillId="12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12" borderId="20" xfId="0" applyNumberFormat="1" applyFont="1" applyFill="1" applyBorder="1" applyAlignment="1" applyProtection="1">
      <alignment horizontal="right" vertical="center"/>
      <protection locked="0"/>
    </xf>
    <xf numFmtId="4" fontId="4" fillId="12" borderId="20" xfId="0" applyNumberFormat="1" applyFont="1" applyFill="1" applyBorder="1" applyAlignment="1" applyProtection="1">
      <alignment vertical="center"/>
      <protection locked="0"/>
    </xf>
    <xf numFmtId="4" fontId="4" fillId="12" borderId="33" xfId="0" applyNumberFormat="1" applyFont="1" applyFill="1" applyBorder="1" applyAlignment="1" applyProtection="1">
      <alignment horizontal="right" vertical="center"/>
      <protection locked="0"/>
    </xf>
    <xf numFmtId="4" fontId="4" fillId="12" borderId="33" xfId="0" applyNumberFormat="1" applyFont="1" applyFill="1" applyBorder="1" applyAlignment="1" applyProtection="1">
      <alignment horizontal="right" vertical="center" wrapText="1"/>
      <protection locked="0"/>
    </xf>
    <xf numFmtId="4" fontId="4" fillId="12" borderId="33" xfId="2" applyNumberFormat="1" applyFont="1" applyFill="1" applyBorder="1" applyAlignment="1" applyProtection="1">
      <alignment horizontal="right" vertical="center" wrapText="1"/>
      <protection locked="0"/>
    </xf>
    <xf numFmtId="4" fontId="4" fillId="12" borderId="20" xfId="0" applyNumberFormat="1" applyFont="1" applyFill="1" applyBorder="1" applyAlignment="1" applyProtection="1">
      <alignment vertical="center" wrapText="1"/>
      <protection locked="0"/>
    </xf>
    <xf numFmtId="4" fontId="4" fillId="12" borderId="39" xfId="0" applyNumberFormat="1" applyFont="1" applyFill="1" applyBorder="1" applyAlignment="1" applyProtection="1">
      <alignment horizontal="right" vertical="center"/>
      <protection locked="0"/>
    </xf>
    <xf numFmtId="4" fontId="4" fillId="12" borderId="20" xfId="1" applyNumberFormat="1" applyFont="1" applyFill="1" applyBorder="1" applyAlignment="1" applyProtection="1">
      <alignment horizontal="right" vertical="center"/>
      <protection locked="0"/>
    </xf>
    <xf numFmtId="4" fontId="4" fillId="12" borderId="20" xfId="1" applyNumberFormat="1" applyFont="1" applyFill="1" applyBorder="1" applyAlignment="1" applyProtection="1">
      <alignment horizontal="right" vertical="center" wrapText="1"/>
      <protection locked="0"/>
    </xf>
    <xf numFmtId="4" fontId="4" fillId="12" borderId="30" xfId="0" applyNumberFormat="1" applyFont="1" applyFill="1" applyBorder="1" applyAlignment="1" applyProtection="1">
      <alignment horizontal="right" vertical="center"/>
      <protection locked="0"/>
    </xf>
    <xf numFmtId="4" fontId="4" fillId="12" borderId="30" xfId="0" applyNumberFormat="1" applyFont="1" applyFill="1" applyBorder="1" applyAlignment="1" applyProtection="1">
      <alignment vertical="center"/>
      <protection locked="0"/>
    </xf>
    <xf numFmtId="4" fontId="4" fillId="12" borderId="20" xfId="0" applyNumberFormat="1" applyFont="1" applyFill="1" applyBorder="1" applyAlignment="1" applyProtection="1">
      <alignment vertical="top"/>
      <protection locked="0"/>
    </xf>
    <xf numFmtId="40" fontId="4" fillId="12" borderId="33" xfId="0" applyNumberFormat="1" applyFont="1" applyFill="1" applyBorder="1" applyAlignment="1" applyProtection="1">
      <alignment horizontal="right" vertical="center"/>
      <protection locked="0"/>
    </xf>
    <xf numFmtId="40" fontId="4" fillId="12" borderId="33" xfId="0" applyNumberFormat="1" applyFont="1" applyFill="1" applyBorder="1" applyAlignment="1" applyProtection="1">
      <alignment horizontal="right" vertical="center" wrapText="1"/>
      <protection locked="0"/>
    </xf>
    <xf numFmtId="4" fontId="4" fillId="12" borderId="52" xfId="0" applyNumberFormat="1" applyFont="1" applyFill="1" applyBorder="1" applyAlignment="1" applyProtection="1">
      <alignment horizontal="right" vertical="center"/>
      <protection locked="0"/>
    </xf>
    <xf numFmtId="4" fontId="4" fillId="12" borderId="52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4" fontId="2" fillId="2" borderId="12" xfId="0" applyNumberFormat="1" applyFont="1" applyFill="1" applyBorder="1" applyAlignment="1" applyProtection="1">
      <alignment horizontal="center" vertical="center" wrapText="1"/>
    </xf>
    <xf numFmtId="164" fontId="4" fillId="2" borderId="14" xfId="0" applyNumberFormat="1" applyFont="1" applyFill="1" applyBorder="1" applyAlignment="1" applyProtection="1">
      <alignment horizontal="center" vertical="center" wrapText="1"/>
    </xf>
    <xf numFmtId="164" fontId="4" fillId="2" borderId="14" xfId="0" applyNumberFormat="1" applyFont="1" applyFill="1" applyBorder="1" applyAlignment="1" applyProtection="1">
      <alignment vertical="center" wrapText="1"/>
    </xf>
    <xf numFmtId="4" fontId="2" fillId="2" borderId="14" xfId="0" applyNumberFormat="1" applyFont="1" applyFill="1" applyBorder="1" applyAlignment="1" applyProtection="1">
      <alignment horizontal="center" vertical="center" wrapText="1"/>
    </xf>
    <xf numFmtId="4" fontId="2" fillId="2" borderId="15" xfId="0" applyNumberFormat="1" applyFont="1" applyFill="1" applyBorder="1" applyAlignment="1" applyProtection="1">
      <alignment horizontal="center" vertical="center" wrapText="1"/>
    </xf>
    <xf numFmtId="165" fontId="4" fillId="7" borderId="38" xfId="0" applyNumberFormat="1" applyFont="1" applyFill="1" applyBorder="1" applyAlignment="1" applyProtection="1">
      <alignment horizontal="left" vertical="center"/>
    </xf>
    <xf numFmtId="49" fontId="2" fillId="7" borderId="41" xfId="0" applyNumberFormat="1" applyFont="1" applyFill="1" applyBorder="1" applyAlignment="1" applyProtection="1">
      <alignment horizontal="left" vertical="center"/>
    </xf>
    <xf numFmtId="0" fontId="2" fillId="7" borderId="41" xfId="0" applyFont="1" applyFill="1" applyBorder="1" applyAlignment="1" applyProtection="1">
      <alignment vertical="center" wrapText="1"/>
    </xf>
    <xf numFmtId="164" fontId="4" fillId="7" borderId="41" xfId="0" applyNumberFormat="1" applyFont="1" applyFill="1" applyBorder="1" applyAlignment="1" applyProtection="1">
      <alignment horizontal="center" vertical="center"/>
    </xf>
    <xf numFmtId="4" fontId="4" fillId="7" borderId="41" xfId="0" applyNumberFormat="1" applyFont="1" applyFill="1" applyBorder="1" applyAlignment="1" applyProtection="1">
      <alignment vertical="center"/>
    </xf>
    <xf numFmtId="4" fontId="4" fillId="7" borderId="36" xfId="1" applyNumberFormat="1" applyFont="1" applyFill="1" applyBorder="1" applyAlignment="1" applyProtection="1">
      <alignment vertical="center"/>
    </xf>
    <xf numFmtId="165" fontId="4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 vertical="center" wrapText="1"/>
    </xf>
    <xf numFmtId="2" fontId="4" fillId="0" borderId="20" xfId="0" applyNumberFormat="1" applyFont="1" applyFill="1" applyBorder="1" applyAlignment="1" applyProtection="1">
      <alignment vertical="center" wrapText="1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0" xfId="0" applyNumberFormat="1" applyFont="1" applyFill="1" applyBorder="1" applyAlignment="1" applyProtection="1">
      <alignment horizontal="center" vertical="center"/>
    </xf>
    <xf numFmtId="4" fontId="4" fillId="0" borderId="21" xfId="1" applyNumberFormat="1" applyFont="1" applyFill="1" applyBorder="1" applyAlignment="1" applyProtection="1">
      <alignment horizontal="right" vertical="center"/>
    </xf>
    <xf numFmtId="165" fontId="4" fillId="3" borderId="19" xfId="0" applyNumberFormat="1" applyFont="1" applyFill="1" applyBorder="1" applyAlignment="1" applyProtection="1">
      <alignment horizontal="center" vertical="top"/>
    </xf>
    <xf numFmtId="1" fontId="2" fillId="4" borderId="20" xfId="0" applyNumberFormat="1" applyFont="1" applyFill="1" applyBorder="1" applyAlignment="1" applyProtection="1">
      <alignment horizontal="left" vertical="top"/>
    </xf>
    <xf numFmtId="165" fontId="4" fillId="0" borderId="19" xfId="0" applyNumberFormat="1" applyFont="1" applyFill="1" applyBorder="1" applyAlignment="1" applyProtection="1">
      <alignment horizontal="center" vertical="top"/>
    </xf>
    <xf numFmtId="1" fontId="4" fillId="0" borderId="20" xfId="0" applyNumberFormat="1" applyFont="1" applyFill="1" applyBorder="1" applyAlignment="1" applyProtection="1">
      <alignment horizontal="left" vertical="center"/>
    </xf>
    <xf numFmtId="4" fontId="4" fillId="0" borderId="20" xfId="0" applyNumberFormat="1" applyFont="1" applyFill="1" applyBorder="1" applyAlignment="1" applyProtection="1">
      <alignment horizontal="right" vertical="center"/>
    </xf>
    <xf numFmtId="4" fontId="4" fillId="0" borderId="20" xfId="0" applyNumberFormat="1" applyFont="1" applyFill="1" applyBorder="1" applyAlignment="1" applyProtection="1">
      <alignment horizontal="right" vertical="center" wrapText="1"/>
    </xf>
    <xf numFmtId="165" fontId="4" fillId="4" borderId="19" xfId="0" applyNumberFormat="1" applyFont="1" applyFill="1" applyBorder="1" applyAlignment="1" applyProtection="1">
      <alignment horizontal="center" vertical="top"/>
    </xf>
    <xf numFmtId="1" fontId="4" fillId="0" borderId="20" xfId="0" applyNumberFormat="1" applyFont="1" applyFill="1" applyBorder="1" applyAlignment="1" applyProtection="1">
      <alignment horizontal="left" vertical="top"/>
    </xf>
    <xf numFmtId="49" fontId="4" fillId="0" borderId="20" xfId="0" applyNumberFormat="1" applyFont="1" applyFill="1" applyBorder="1" applyAlignment="1" applyProtection="1">
      <alignment horizontal="left" vertical="center"/>
    </xf>
    <xf numFmtId="165" fontId="4" fillId="3" borderId="19" xfId="0" applyNumberFormat="1" applyFont="1" applyFill="1" applyBorder="1" applyAlignment="1" applyProtection="1">
      <alignment horizontal="center" vertical="center"/>
    </xf>
    <xf numFmtId="0" fontId="2" fillId="4" borderId="20" xfId="0" applyNumberFormat="1" applyFont="1" applyFill="1" applyBorder="1" applyAlignment="1" applyProtection="1">
      <alignment horizontal="left" vertical="center"/>
    </xf>
    <xf numFmtId="2" fontId="6" fillId="0" borderId="20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vertical="center"/>
    </xf>
    <xf numFmtId="4" fontId="4" fillId="0" borderId="21" xfId="1" applyNumberFormat="1" applyFont="1" applyFill="1" applyBorder="1" applyAlignment="1" applyProtection="1">
      <alignment vertical="center"/>
    </xf>
    <xf numFmtId="2" fontId="4" fillId="8" borderId="20" xfId="0" applyNumberFormat="1" applyFont="1" applyFill="1" applyBorder="1" applyAlignment="1" applyProtection="1">
      <alignment vertical="center" wrapText="1"/>
    </xf>
    <xf numFmtId="165" fontId="4" fillId="0" borderId="20" xfId="0" applyNumberFormat="1" applyFont="1" applyFill="1" applyBorder="1" applyAlignment="1" applyProtection="1">
      <alignment horizontal="left" vertical="center" wrapText="1"/>
    </xf>
    <xf numFmtId="165" fontId="2" fillId="0" borderId="48" xfId="0" applyNumberFormat="1" applyFont="1" applyFill="1" applyBorder="1" applyAlignment="1" applyProtection="1">
      <alignment horizontal="center" vertical="center"/>
    </xf>
    <xf numFmtId="1" fontId="2" fillId="0" borderId="28" xfId="0" applyNumberFormat="1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vertical="center" wrapText="1"/>
    </xf>
    <xf numFmtId="4" fontId="4" fillId="0" borderId="28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right" vertical="center"/>
    </xf>
    <xf numFmtId="4" fontId="4" fillId="0" borderId="49" xfId="2" applyNumberFormat="1" applyFont="1" applyFill="1" applyBorder="1" applyAlignment="1" applyProtection="1">
      <alignment horizontal="right" vertical="center"/>
    </xf>
    <xf numFmtId="165" fontId="4" fillId="0" borderId="50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left" vertical="center" wrapText="1"/>
    </xf>
    <xf numFmtId="4" fontId="4" fillId="0" borderId="33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4" fontId="4" fillId="0" borderId="33" xfId="0" applyNumberFormat="1" applyFont="1" applyFill="1" applyBorder="1" applyAlignment="1" applyProtection="1">
      <alignment horizontal="right" vertical="center"/>
    </xf>
    <xf numFmtId="4" fontId="4" fillId="0" borderId="33" xfId="0" applyNumberFormat="1" applyFont="1" applyFill="1" applyBorder="1" applyAlignment="1" applyProtection="1">
      <alignment horizontal="right" vertical="center" wrapText="1"/>
    </xf>
    <xf numFmtId="165" fontId="10" fillId="0" borderId="50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 wrapText="1"/>
    </xf>
    <xf numFmtId="4" fontId="4" fillId="0" borderId="33" xfId="0" applyNumberFormat="1" applyFont="1" applyFill="1" applyBorder="1" applyAlignment="1" applyProtection="1">
      <alignment horizontal="center" vertical="center" wrapText="1"/>
    </xf>
    <xf numFmtId="4" fontId="4" fillId="0" borderId="33" xfId="2" applyNumberFormat="1" applyFont="1" applyFill="1" applyBorder="1" applyAlignment="1" applyProtection="1">
      <alignment horizontal="right" vertical="center" wrapText="1"/>
    </xf>
    <xf numFmtId="1" fontId="4" fillId="0" borderId="33" xfId="0" applyNumberFormat="1" applyFont="1" applyFill="1" applyBorder="1" applyAlignment="1" applyProtection="1">
      <alignment horizontal="left" vertical="center"/>
    </xf>
    <xf numFmtId="49" fontId="4" fillId="0" borderId="20" xfId="0" applyNumberFormat="1" applyFont="1" applyFill="1" applyBorder="1" applyAlignment="1" applyProtection="1">
      <alignment horizontal="left"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</xf>
    <xf numFmtId="4" fontId="4" fillId="0" borderId="20" xfId="0" applyNumberFormat="1" applyFont="1" applyFill="1" applyBorder="1" applyAlignment="1" applyProtection="1">
      <alignment vertical="center" wrapText="1"/>
    </xf>
    <xf numFmtId="165" fontId="4" fillId="5" borderId="37" xfId="0" applyNumberFormat="1" applyFont="1" applyFill="1" applyBorder="1" applyAlignment="1" applyProtection="1">
      <alignment horizontal="center" vertical="center"/>
    </xf>
    <xf numFmtId="49" fontId="4" fillId="5" borderId="39" xfId="0" applyNumberFormat="1" applyFont="1" applyFill="1" applyBorder="1" applyAlignment="1" applyProtection="1">
      <alignment horizontal="left" vertical="center"/>
    </xf>
    <xf numFmtId="2" fontId="2" fillId="5" borderId="39" xfId="0" applyNumberFormat="1" applyFont="1" applyFill="1" applyBorder="1" applyAlignment="1" applyProtection="1">
      <alignment horizontal="left" vertical="center" wrapText="1"/>
    </xf>
    <xf numFmtId="4" fontId="2" fillId="5" borderId="39" xfId="0" applyNumberFormat="1" applyFont="1" applyFill="1" applyBorder="1" applyAlignment="1" applyProtection="1">
      <alignment vertical="center" wrapText="1"/>
    </xf>
    <xf numFmtId="4" fontId="2" fillId="5" borderId="40" xfId="1" applyNumberFormat="1" applyFont="1" applyFill="1" applyBorder="1" applyAlignment="1" applyProtection="1">
      <alignment vertical="center"/>
    </xf>
    <xf numFmtId="165" fontId="4" fillId="7" borderId="34" xfId="0" applyNumberFormat="1" applyFont="1" applyFill="1" applyBorder="1" applyAlignment="1" applyProtection="1">
      <alignment horizontal="left" vertical="center"/>
    </xf>
    <xf numFmtId="49" fontId="2" fillId="7" borderId="31" xfId="0" applyNumberFormat="1" applyFont="1" applyFill="1" applyBorder="1" applyAlignment="1" applyProtection="1">
      <alignment horizontal="left" vertical="center"/>
    </xf>
    <xf numFmtId="0" fontId="2" fillId="7" borderId="31" xfId="0" applyFont="1" applyFill="1" applyBorder="1" applyAlignment="1" applyProtection="1">
      <alignment vertical="center" wrapText="1"/>
    </xf>
    <xf numFmtId="164" fontId="4" fillId="7" borderId="31" xfId="0" applyNumberFormat="1" applyFont="1" applyFill="1" applyBorder="1" applyAlignment="1" applyProtection="1">
      <alignment horizontal="center" vertical="center"/>
    </xf>
    <xf numFmtId="4" fontId="4" fillId="7" borderId="31" xfId="0" applyNumberFormat="1" applyFont="1" applyFill="1" applyBorder="1" applyAlignment="1" applyProtection="1">
      <alignment vertical="center"/>
    </xf>
    <xf numFmtId="4" fontId="4" fillId="7" borderId="32" xfId="1" applyNumberFormat="1" applyFont="1" applyFill="1" applyBorder="1" applyAlignment="1" applyProtection="1">
      <alignment vertical="center"/>
    </xf>
    <xf numFmtId="165" fontId="4" fillId="4" borderId="38" xfId="0" applyNumberFormat="1" applyFont="1" applyFill="1" applyBorder="1" applyAlignment="1" applyProtection="1">
      <alignment horizontal="center" vertical="center"/>
    </xf>
    <xf numFmtId="0" fontId="2" fillId="4" borderId="41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165" fontId="4" fillId="0" borderId="37" xfId="0" applyNumberFormat="1" applyFont="1" applyFill="1" applyBorder="1" applyAlignment="1" applyProtection="1">
      <alignment horizontal="center" vertical="top"/>
    </xf>
    <xf numFmtId="2" fontId="4" fillId="0" borderId="39" xfId="0" applyNumberFormat="1" applyFont="1" applyFill="1" applyBorder="1" applyAlignment="1" applyProtection="1">
      <alignment vertical="center" wrapText="1"/>
    </xf>
    <xf numFmtId="2" fontId="4" fillId="0" borderId="39" xfId="0" applyNumberFormat="1" applyFont="1" applyFill="1" applyBorder="1" applyAlignment="1" applyProtection="1">
      <alignment horizontal="center" vertical="center"/>
    </xf>
    <xf numFmtId="165" fontId="4" fillId="4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left" vertical="center" wrapText="1"/>
    </xf>
    <xf numFmtId="4" fontId="4" fillId="0" borderId="21" xfId="0" applyNumberFormat="1" applyFont="1" applyFill="1" applyBorder="1" applyAlignment="1" applyProtection="1">
      <alignment horizontal="right" vertical="center" wrapText="1"/>
    </xf>
    <xf numFmtId="2" fontId="6" fillId="0" borderId="20" xfId="1" applyNumberFormat="1" applyFont="1" applyFill="1" applyBorder="1" applyAlignment="1" applyProtection="1">
      <alignment horizontal="center" vertical="center"/>
    </xf>
    <xf numFmtId="2" fontId="4" fillId="0" borderId="20" xfId="1" applyNumberFormat="1" applyFont="1" applyFill="1" applyBorder="1" applyAlignment="1" applyProtection="1">
      <alignment horizontal="center" vertical="center"/>
    </xf>
    <xf numFmtId="4" fontId="4" fillId="0" borderId="20" xfId="1" applyNumberFormat="1" applyFont="1" applyFill="1" applyBorder="1" applyAlignment="1" applyProtection="1">
      <alignment horizontal="right" vertical="center"/>
    </xf>
    <xf numFmtId="2" fontId="4" fillId="0" borderId="39" xfId="0" applyNumberFormat="1" applyFont="1" applyFill="1" applyBorder="1" applyAlignment="1" applyProtection="1">
      <alignment horizontal="left" vertical="center" wrapText="1"/>
    </xf>
    <xf numFmtId="1" fontId="4" fillId="0" borderId="20" xfId="0" applyNumberFormat="1" applyFont="1" applyFill="1" applyBorder="1" applyAlignment="1" applyProtection="1">
      <alignment horizontal="left" vertical="center" wrapText="1"/>
    </xf>
    <xf numFmtId="2" fontId="2" fillId="0" borderId="20" xfId="0" applyNumberFormat="1" applyFont="1" applyFill="1" applyBorder="1" applyAlignment="1" applyProtection="1">
      <alignment horizontal="center" vertical="center" wrapText="1"/>
    </xf>
    <xf numFmtId="2" fontId="2" fillId="0" borderId="20" xfId="0" applyNumberFormat="1" applyFont="1" applyFill="1" applyBorder="1" applyAlignment="1" applyProtection="1">
      <alignment horizontal="right" vertical="center" wrapText="1"/>
    </xf>
    <xf numFmtId="2" fontId="2" fillId="0" borderId="21" xfId="0" applyNumberFormat="1" applyFont="1" applyFill="1" applyBorder="1" applyAlignment="1" applyProtection="1">
      <alignment horizontal="right" vertical="center" wrapText="1"/>
    </xf>
    <xf numFmtId="165" fontId="4" fillId="0" borderId="7" xfId="0" applyNumberFormat="1" applyFont="1" applyFill="1" applyBorder="1" applyAlignment="1" applyProtection="1">
      <alignment horizontal="center" vertical="top"/>
    </xf>
    <xf numFmtId="49" fontId="4" fillId="0" borderId="39" xfId="0" applyNumberFormat="1" applyFont="1" applyFill="1" applyBorder="1" applyAlignment="1" applyProtection="1">
      <alignment horizontal="left" vertical="center"/>
    </xf>
    <xf numFmtId="165" fontId="4" fillId="0" borderId="39" xfId="0" applyNumberFormat="1" applyFont="1" applyFill="1" applyBorder="1" applyAlignment="1" applyProtection="1">
      <alignment horizontal="left" vertical="center" wrapText="1"/>
    </xf>
    <xf numFmtId="2" fontId="2" fillId="4" borderId="20" xfId="0" applyNumberFormat="1" applyFont="1" applyFill="1" applyBorder="1" applyAlignment="1" applyProtection="1">
      <alignment horizontal="left" vertical="center" wrapText="1"/>
    </xf>
    <xf numFmtId="2" fontId="2" fillId="4" borderId="20" xfId="0" applyNumberFormat="1" applyFont="1" applyFill="1" applyBorder="1" applyAlignment="1" applyProtection="1">
      <alignment horizontal="right" vertical="center" wrapText="1"/>
    </xf>
    <xf numFmtId="2" fontId="2" fillId="4" borderId="20" xfId="0" applyNumberFormat="1" applyFont="1" applyFill="1" applyBorder="1" applyAlignment="1" applyProtection="1">
      <alignment vertical="center" wrapText="1"/>
    </xf>
    <xf numFmtId="2" fontId="2" fillId="4" borderId="21" xfId="0" applyNumberFormat="1" applyFont="1" applyFill="1" applyBorder="1" applyAlignment="1" applyProtection="1">
      <alignment horizontal="right" vertical="center" wrapText="1"/>
    </xf>
    <xf numFmtId="4" fontId="4" fillId="0" borderId="20" xfId="0" applyNumberFormat="1" applyFont="1" applyFill="1" applyBorder="1" applyAlignment="1" applyProtection="1">
      <alignment horizontal="center" vertical="center"/>
    </xf>
    <xf numFmtId="165" fontId="4" fillId="0" borderId="38" xfId="0" applyNumberFormat="1" applyFont="1" applyFill="1" applyBorder="1" applyAlignment="1" applyProtection="1">
      <alignment horizontal="center" vertical="center"/>
    </xf>
    <xf numFmtId="165" fontId="4" fillId="5" borderId="25" xfId="0" applyNumberFormat="1" applyFont="1" applyFill="1" applyBorder="1" applyAlignment="1" applyProtection="1">
      <alignment horizontal="center" vertical="top"/>
    </xf>
    <xf numFmtId="1" fontId="4" fillId="5" borderId="26" xfId="0" applyNumberFormat="1" applyFont="1" applyFill="1" applyBorder="1" applyAlignment="1" applyProtection="1">
      <alignment horizontal="left" vertical="top"/>
    </xf>
    <xf numFmtId="2" fontId="2" fillId="5" borderId="26" xfId="0" applyNumberFormat="1" applyFont="1" applyFill="1" applyBorder="1" applyAlignment="1" applyProtection="1">
      <alignment horizontal="left" vertical="center" wrapText="1"/>
    </xf>
    <xf numFmtId="4" fontId="2" fillId="5" borderId="31" xfId="0" applyNumberFormat="1" applyFont="1" applyFill="1" applyBorder="1" applyAlignment="1" applyProtection="1">
      <alignment vertical="center" wrapText="1"/>
    </xf>
    <xf numFmtId="4" fontId="2" fillId="5" borderId="27" xfId="1" applyNumberFormat="1" applyFont="1" applyFill="1" applyBorder="1" applyAlignment="1" applyProtection="1">
      <alignment vertical="center"/>
    </xf>
    <xf numFmtId="165" fontId="4" fillId="7" borderId="16" xfId="0" applyNumberFormat="1" applyFont="1" applyFill="1" applyBorder="1" applyAlignment="1" applyProtection="1">
      <alignment horizontal="left" vertical="top"/>
    </xf>
    <xf numFmtId="1" fontId="2" fillId="7" borderId="17" xfId="0" applyNumberFormat="1" applyFont="1" applyFill="1" applyBorder="1" applyAlignment="1" applyProtection="1">
      <alignment horizontal="left" vertical="top"/>
    </xf>
    <xf numFmtId="0" fontId="2" fillId="7" borderId="17" xfId="0" applyFont="1" applyFill="1" applyBorder="1" applyAlignment="1" applyProtection="1">
      <alignment vertical="top" wrapText="1"/>
    </xf>
    <xf numFmtId="164" fontId="4" fillId="7" borderId="17" xfId="0" applyNumberFormat="1" applyFont="1" applyFill="1" applyBorder="1" applyAlignment="1" applyProtection="1">
      <alignment horizontal="center" vertical="top"/>
    </xf>
    <xf numFmtId="4" fontId="4" fillId="7" borderId="17" xfId="0" applyNumberFormat="1" applyFont="1" applyFill="1" applyBorder="1" applyAlignment="1" applyProtection="1">
      <alignment vertical="top"/>
    </xf>
    <xf numFmtId="4" fontId="4" fillId="7" borderId="18" xfId="1" applyNumberFormat="1" applyFont="1" applyFill="1" applyBorder="1" applyAlignment="1" applyProtection="1">
      <alignment vertical="top"/>
    </xf>
    <xf numFmtId="0" fontId="4" fillId="0" borderId="20" xfId="0" applyNumberFormat="1" applyFont="1" applyFill="1" applyBorder="1" applyAlignment="1" applyProtection="1">
      <alignment horizontal="left" vertical="top"/>
    </xf>
    <xf numFmtId="165" fontId="4" fillId="0" borderId="29" xfId="0" applyNumberFormat="1" applyFont="1" applyFill="1" applyBorder="1" applyAlignment="1" applyProtection="1">
      <alignment horizontal="center" vertical="top"/>
    </xf>
    <xf numFmtId="0" fontId="4" fillId="0" borderId="30" xfId="0" applyNumberFormat="1" applyFont="1" applyFill="1" applyBorder="1" applyAlignment="1" applyProtection="1">
      <alignment horizontal="left" vertical="top"/>
    </xf>
    <xf numFmtId="2" fontId="4" fillId="0" borderId="30" xfId="0" applyNumberFormat="1" applyFont="1" applyFill="1" applyBorder="1" applyAlignment="1" applyProtection="1">
      <alignment vertical="center" wrapText="1"/>
    </xf>
    <xf numFmtId="2" fontId="4" fillId="0" borderId="30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top"/>
    </xf>
    <xf numFmtId="0" fontId="4" fillId="0" borderId="20" xfId="0" applyFont="1" applyFill="1" applyBorder="1" applyAlignment="1" applyProtection="1">
      <alignment horizontal="left" vertical="top" wrapText="1"/>
    </xf>
    <xf numFmtId="4" fontId="4" fillId="0" borderId="20" xfId="0" applyNumberFormat="1" applyFont="1" applyFill="1" applyBorder="1" applyAlignment="1" applyProtection="1">
      <alignment horizontal="center" vertical="top"/>
    </xf>
    <xf numFmtId="2" fontId="2" fillId="5" borderId="39" xfId="0" applyNumberFormat="1" applyFont="1" applyFill="1" applyBorder="1" applyAlignment="1" applyProtection="1">
      <alignment horizontal="right" vertical="center" wrapText="1"/>
    </xf>
    <xf numFmtId="4" fontId="2" fillId="5" borderId="39" xfId="0" applyNumberFormat="1" applyFont="1" applyFill="1" applyBorder="1" applyAlignment="1" applyProtection="1">
      <alignment horizontal="right" vertical="center" wrapText="1"/>
    </xf>
    <xf numFmtId="4" fontId="2" fillId="5" borderId="40" xfId="1" applyNumberFormat="1" applyFont="1" applyFill="1" applyBorder="1" applyAlignment="1" applyProtection="1">
      <alignment horizontal="right" vertical="center"/>
    </xf>
    <xf numFmtId="165" fontId="4" fillId="5" borderId="34" xfId="0" applyNumberFormat="1" applyFont="1" applyFill="1" applyBorder="1" applyAlignment="1" applyProtection="1">
      <alignment horizontal="left" vertical="center"/>
    </xf>
    <xf numFmtId="49" fontId="4" fillId="5" borderId="31" xfId="0" applyNumberFormat="1" applyFont="1" applyFill="1" applyBorder="1" applyAlignment="1" applyProtection="1">
      <alignment horizontal="left" vertical="center"/>
    </xf>
    <xf numFmtId="0" fontId="2" fillId="5" borderId="31" xfId="0" applyFont="1" applyFill="1" applyBorder="1" applyAlignment="1" applyProtection="1">
      <alignment vertical="center" wrapText="1"/>
    </xf>
    <xf numFmtId="164" fontId="4" fillId="5" borderId="31" xfId="0" applyNumberFormat="1" applyFont="1" applyFill="1" applyBorder="1" applyAlignment="1" applyProtection="1">
      <alignment horizontal="right" vertical="center"/>
    </xf>
    <xf numFmtId="164" fontId="4" fillId="5" borderId="31" xfId="0" applyNumberFormat="1" applyFont="1" applyFill="1" applyBorder="1" applyAlignment="1" applyProtection="1">
      <alignment horizontal="center" vertical="center"/>
    </xf>
    <xf numFmtId="4" fontId="2" fillId="5" borderId="32" xfId="0" applyNumberFormat="1" applyFont="1" applyFill="1" applyBorder="1" applyAlignment="1" applyProtection="1">
      <alignment horizontal="right" vertical="center"/>
    </xf>
    <xf numFmtId="4" fontId="2" fillId="5" borderId="32" xfId="0" applyNumberFormat="1" applyFont="1" applyFill="1" applyBorder="1" applyAlignment="1" applyProtection="1">
      <alignment vertical="center"/>
    </xf>
    <xf numFmtId="164" fontId="4" fillId="7" borderId="31" xfId="0" applyNumberFormat="1" applyFont="1" applyFill="1" applyBorder="1" applyAlignment="1" applyProtection="1">
      <alignment horizontal="right" vertical="center"/>
    </xf>
    <xf numFmtId="4" fontId="4" fillId="7" borderId="31" xfId="0" applyNumberFormat="1" applyFont="1" applyFill="1" applyBorder="1" applyAlignment="1" applyProtection="1">
      <alignment horizontal="right" vertical="center"/>
    </xf>
    <xf numFmtId="4" fontId="4" fillId="7" borderId="32" xfId="1" applyNumberFormat="1" applyFont="1" applyFill="1" applyBorder="1" applyAlignment="1" applyProtection="1">
      <alignment horizontal="right" vertical="center"/>
    </xf>
    <xf numFmtId="0" fontId="4" fillId="0" borderId="33" xfId="0" applyFont="1" applyFill="1" applyBorder="1" applyAlignment="1" applyProtection="1">
      <alignment horizontal="left" wrapText="1"/>
    </xf>
    <xf numFmtId="2" fontId="4" fillId="8" borderId="33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wrapText="1"/>
    </xf>
    <xf numFmtId="4" fontId="4" fillId="8" borderId="33" xfId="0" applyNumberFormat="1" applyFont="1" applyFill="1" applyBorder="1" applyAlignment="1" applyProtection="1">
      <alignment horizontal="center" vertical="center"/>
    </xf>
    <xf numFmtId="4" fontId="4" fillId="8" borderId="33" xfId="0" applyNumberFormat="1" applyFont="1" applyFill="1" applyBorder="1" applyAlignment="1" applyProtection="1">
      <alignment horizontal="center" vertical="center" wrapText="1"/>
    </xf>
    <xf numFmtId="0" fontId="4" fillId="8" borderId="33" xfId="0" applyFont="1" applyFill="1" applyBorder="1" applyAlignment="1" applyProtection="1">
      <alignment horizontal="left" vertical="center" wrapText="1"/>
    </xf>
    <xf numFmtId="0" fontId="4" fillId="8" borderId="33" xfId="0" applyFont="1" applyFill="1" applyBorder="1" applyAlignment="1" applyProtection="1">
      <alignment horizontal="center" vertical="center" wrapText="1"/>
    </xf>
    <xf numFmtId="0" fontId="4" fillId="8" borderId="33" xfId="0" applyFont="1" applyFill="1" applyBorder="1" applyAlignment="1" applyProtection="1">
      <alignment horizontal="center" vertical="center"/>
    </xf>
    <xf numFmtId="2" fontId="4" fillId="0" borderId="33" xfId="0" applyNumberFormat="1" applyFont="1" applyFill="1" applyBorder="1" applyAlignment="1" applyProtection="1">
      <alignment horizontal="center" vertical="center"/>
    </xf>
    <xf numFmtId="165" fontId="4" fillId="0" borderId="51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left" vertical="center" wrapText="1"/>
    </xf>
    <xf numFmtId="4" fontId="4" fillId="0" borderId="52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165" fontId="2" fillId="5" borderId="34" xfId="0" applyNumberFormat="1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left" vertical="center" wrapText="1"/>
    </xf>
    <xf numFmtId="0" fontId="2" fillId="5" borderId="31" xfId="0" applyFont="1" applyFill="1" applyBorder="1" applyAlignment="1" applyProtection="1">
      <alignment horizontal="left" vertical="center" wrapText="1"/>
    </xf>
    <xf numFmtId="4" fontId="9" fillId="5" borderId="31" xfId="2" applyNumberFormat="1" applyFont="1" applyFill="1" applyBorder="1" applyAlignment="1" applyProtection="1">
      <alignment horizontal="right" vertical="center" wrapText="1"/>
    </xf>
    <xf numFmtId="0" fontId="4" fillId="5" borderId="31" xfId="0" applyFont="1" applyFill="1" applyBorder="1" applyAlignment="1" applyProtection="1">
      <alignment vertical="center" wrapText="1"/>
    </xf>
    <xf numFmtId="4" fontId="2" fillId="5" borderId="31" xfId="0" applyNumberFormat="1" applyFont="1" applyFill="1" applyBorder="1" applyAlignment="1" applyProtection="1">
      <alignment horizontal="right" vertical="center"/>
    </xf>
    <xf numFmtId="4" fontId="2" fillId="5" borderId="31" xfId="0" applyNumberFormat="1" applyFont="1" applyFill="1" applyBorder="1" applyAlignment="1" applyProtection="1">
      <alignment vertical="center"/>
    </xf>
    <xf numFmtId="4" fontId="2" fillId="5" borderId="32" xfId="0" applyNumberFormat="1" applyFont="1" applyFill="1" applyBorder="1" applyAlignment="1" applyProtection="1">
      <alignment horizontal="right" vertical="center" wrapText="1"/>
    </xf>
    <xf numFmtId="165" fontId="4" fillId="7" borderId="43" xfId="0" applyNumberFormat="1" applyFont="1" applyFill="1" applyBorder="1" applyAlignment="1" applyProtection="1">
      <alignment horizontal="left" vertical="center" wrapText="1"/>
    </xf>
    <xf numFmtId="49" fontId="2" fillId="7" borderId="44" xfId="0" applyNumberFormat="1" applyFont="1" applyFill="1" applyBorder="1" applyAlignment="1" applyProtection="1">
      <alignment horizontal="left" vertical="center" wrapText="1"/>
    </xf>
    <xf numFmtId="0" fontId="2" fillId="7" borderId="44" xfId="0" applyFont="1" applyFill="1" applyBorder="1" applyAlignment="1" applyProtection="1">
      <alignment vertical="center" wrapText="1"/>
    </xf>
    <xf numFmtId="164" fontId="4" fillId="7" borderId="44" xfId="0" applyNumberFormat="1" applyFont="1" applyFill="1" applyBorder="1" applyAlignment="1" applyProtection="1">
      <alignment horizontal="center" vertical="center" wrapText="1"/>
    </xf>
    <xf numFmtId="4" fontId="4" fillId="7" borderId="44" xfId="0" applyNumberFormat="1" applyFont="1" applyFill="1" applyBorder="1" applyAlignment="1" applyProtection="1">
      <alignment vertical="center" wrapText="1"/>
    </xf>
    <xf numFmtId="4" fontId="4" fillId="7" borderId="45" xfId="1" applyNumberFormat="1" applyFont="1" applyFill="1" applyBorder="1" applyAlignment="1" applyProtection="1">
      <alignment vertical="center" wrapText="1"/>
    </xf>
    <xf numFmtId="0" fontId="2" fillId="9" borderId="19" xfId="0" applyFont="1" applyFill="1" applyBorder="1" applyAlignment="1" applyProtection="1">
      <alignment horizontal="center" vertical="center" wrapText="1"/>
    </xf>
    <xf numFmtId="1" fontId="2" fillId="9" borderId="20" xfId="0" applyNumberFormat="1" applyFont="1" applyFill="1" applyBorder="1" applyAlignment="1" applyProtection="1">
      <alignment horizontal="left" vertical="center" wrapText="1"/>
    </xf>
    <xf numFmtId="0" fontId="2" fillId="9" borderId="20" xfId="0" applyFont="1" applyFill="1" applyBorder="1" applyAlignment="1" applyProtection="1">
      <alignment vertical="center" wrapText="1"/>
    </xf>
    <xf numFmtId="1" fontId="4" fillId="9" borderId="20" xfId="0" applyNumberFormat="1" applyFont="1" applyFill="1" applyBorder="1" applyAlignment="1" applyProtection="1">
      <alignment horizontal="center" vertical="center" wrapText="1"/>
    </xf>
    <xf numFmtId="0" fontId="4" fillId="9" borderId="20" xfId="0" applyFont="1" applyFill="1" applyBorder="1" applyAlignment="1" applyProtection="1">
      <alignment horizontal="center" vertical="center" wrapText="1"/>
    </xf>
    <xf numFmtId="4" fontId="4" fillId="9" borderId="20" xfId="0" applyNumberFormat="1" applyFont="1" applyFill="1" applyBorder="1" applyAlignment="1" applyProtection="1">
      <alignment horizontal="right" vertical="center" wrapText="1"/>
    </xf>
    <xf numFmtId="4" fontId="4" fillId="9" borderId="21" xfId="1" applyNumberFormat="1" applyFont="1" applyFill="1" applyBorder="1" applyAlignment="1" applyProtection="1">
      <alignment horizontal="right" vertical="center" wrapText="1"/>
    </xf>
    <xf numFmtId="0" fontId="2" fillId="10" borderId="19" xfId="0" applyFont="1" applyFill="1" applyBorder="1" applyAlignment="1" applyProtection="1">
      <alignment horizontal="center" vertical="center" wrapText="1"/>
    </xf>
    <xf numFmtId="1" fontId="4" fillId="10" borderId="20" xfId="0" applyNumberFormat="1" applyFont="1" applyFill="1" applyBorder="1" applyAlignment="1" applyProtection="1">
      <alignment horizontal="left" vertical="center" wrapText="1"/>
    </xf>
    <xf numFmtId="0" fontId="2" fillId="10" borderId="20" xfId="0" applyFont="1" applyFill="1" applyBorder="1" applyAlignment="1" applyProtection="1">
      <alignment vertical="center" wrapText="1"/>
    </xf>
    <xf numFmtId="1" fontId="4" fillId="10" borderId="20" xfId="0" applyNumberFormat="1" applyFont="1" applyFill="1" applyBorder="1" applyAlignment="1" applyProtection="1">
      <alignment horizontal="center" vertical="center" wrapText="1"/>
    </xf>
    <xf numFmtId="0" fontId="4" fillId="10" borderId="20" xfId="0" applyFont="1" applyFill="1" applyBorder="1" applyAlignment="1" applyProtection="1">
      <alignment horizontal="center" vertical="center" wrapText="1"/>
    </xf>
    <xf numFmtId="4" fontId="2" fillId="10" borderId="20" xfId="0" applyNumberFormat="1" applyFont="1" applyFill="1" applyBorder="1" applyAlignment="1" applyProtection="1">
      <alignment horizontal="right" vertical="center" wrapText="1"/>
    </xf>
    <xf numFmtId="4" fontId="2" fillId="10" borderId="21" xfId="1" applyNumberFormat="1" applyFont="1" applyFill="1" applyBorder="1" applyAlignment="1" applyProtection="1">
      <alignment horizontal="right" vertical="center" wrapText="1"/>
    </xf>
    <xf numFmtId="0" fontId="4" fillId="11" borderId="19" xfId="0" applyFont="1" applyFill="1" applyBorder="1" applyAlignment="1" applyProtection="1">
      <alignment vertical="center" wrapText="1"/>
    </xf>
    <xf numFmtId="0" fontId="2" fillId="11" borderId="20" xfId="0" applyFont="1" applyFill="1" applyBorder="1" applyAlignment="1" applyProtection="1">
      <alignment horizontal="left" vertical="center" wrapText="1"/>
    </xf>
    <xf numFmtId="1" fontId="4" fillId="11" borderId="20" xfId="0" applyNumberFormat="1" applyFont="1" applyFill="1" applyBorder="1" applyAlignment="1" applyProtection="1">
      <alignment horizontal="center" vertical="center" wrapText="1"/>
    </xf>
    <xf numFmtId="0" fontId="2" fillId="11" borderId="20" xfId="0" applyFont="1" applyFill="1" applyBorder="1" applyAlignment="1" applyProtection="1">
      <alignment horizontal="center" vertical="center" wrapText="1"/>
    </xf>
    <xf numFmtId="4" fontId="2" fillId="11" borderId="20" xfId="0" applyNumberFormat="1" applyFont="1" applyFill="1" applyBorder="1" applyAlignment="1" applyProtection="1">
      <alignment horizontal="right" vertical="center" wrapText="1"/>
    </xf>
    <xf numFmtId="4" fontId="2" fillId="11" borderId="21" xfId="1" applyNumberFormat="1" applyFont="1" applyFill="1" applyBorder="1" applyAlignment="1" applyProtection="1">
      <alignment horizontal="right" vertical="center" wrapText="1"/>
    </xf>
    <xf numFmtId="0" fontId="2" fillId="10" borderId="37" xfId="0" applyFont="1" applyFill="1" applyBorder="1" applyAlignment="1" applyProtection="1">
      <alignment horizontal="center" vertical="center" wrapText="1"/>
    </xf>
    <xf numFmtId="1" fontId="4" fillId="10" borderId="39" xfId="0" applyNumberFormat="1" applyFont="1" applyFill="1" applyBorder="1" applyAlignment="1" applyProtection="1">
      <alignment horizontal="left" vertical="center" wrapText="1"/>
    </xf>
    <xf numFmtId="0" fontId="2" fillId="10" borderId="39" xfId="0" applyFont="1" applyFill="1" applyBorder="1" applyAlignment="1" applyProtection="1">
      <alignment vertical="center" wrapText="1"/>
    </xf>
    <xf numFmtId="1" fontId="4" fillId="10" borderId="39" xfId="0" applyNumberFormat="1" applyFont="1" applyFill="1" applyBorder="1" applyAlignment="1" applyProtection="1">
      <alignment horizontal="center" vertical="center" wrapText="1"/>
    </xf>
    <xf numFmtId="0" fontId="4" fillId="10" borderId="39" xfId="0" applyFont="1" applyFill="1" applyBorder="1" applyAlignment="1" applyProtection="1">
      <alignment horizontal="center" vertical="center" wrapText="1"/>
    </xf>
    <xf numFmtId="4" fontId="2" fillId="10" borderId="39" xfId="0" applyNumberFormat="1" applyFont="1" applyFill="1" applyBorder="1" applyAlignment="1" applyProtection="1">
      <alignment horizontal="right" vertical="center" wrapText="1"/>
    </xf>
    <xf numFmtId="4" fontId="2" fillId="10" borderId="40" xfId="1" applyNumberFormat="1" applyFont="1" applyFill="1" applyBorder="1" applyAlignment="1" applyProtection="1">
      <alignment horizontal="right" vertical="center" wrapText="1"/>
    </xf>
    <xf numFmtId="0" fontId="2" fillId="6" borderId="34" xfId="0" applyFont="1" applyFill="1" applyBorder="1" applyAlignment="1" applyProtection="1">
      <alignment vertical="center"/>
    </xf>
    <xf numFmtId="1" fontId="2" fillId="6" borderId="31" xfId="0" applyNumberFormat="1" applyFont="1" applyFill="1" applyBorder="1" applyAlignment="1" applyProtection="1">
      <alignment horizontal="left" vertical="center"/>
    </xf>
    <xf numFmtId="0" fontId="2" fillId="6" borderId="31" xfId="0" applyFont="1" applyFill="1" applyBorder="1" applyAlignment="1" applyProtection="1">
      <alignment vertical="center"/>
    </xf>
    <xf numFmtId="164" fontId="2" fillId="6" borderId="31" xfId="0" applyNumberFormat="1" applyFont="1" applyFill="1" applyBorder="1" applyAlignment="1" applyProtection="1">
      <alignment horizontal="center" vertical="center"/>
    </xf>
    <xf numFmtId="4" fontId="2" fillId="6" borderId="31" xfId="0" applyNumberFormat="1" applyFont="1" applyFill="1" applyBorder="1" applyAlignment="1" applyProtection="1">
      <alignment vertical="center"/>
    </xf>
    <xf numFmtId="4" fontId="2" fillId="6" borderId="32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43" fontId="4" fillId="12" borderId="33" xfId="1" applyFont="1" applyFill="1" applyBorder="1" applyAlignment="1" applyProtection="1">
      <alignment horizontal="right" vertical="center" wrapText="1"/>
      <protection locked="0"/>
    </xf>
    <xf numFmtId="2" fontId="2" fillId="4" borderId="20" xfId="0" applyNumberFormat="1" applyFont="1" applyFill="1" applyBorder="1" applyAlignment="1" applyProtection="1">
      <alignment horizontal="left" vertical="center" wrapText="1"/>
    </xf>
    <xf numFmtId="2" fontId="2" fillId="4" borderId="21" xfId="0" applyNumberFormat="1" applyFont="1" applyFill="1" applyBorder="1" applyAlignment="1" applyProtection="1">
      <alignment horizontal="left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3" xfId="0" applyNumberFormat="1" applyFont="1" applyFill="1" applyBorder="1" applyAlignment="1" applyProtection="1">
      <alignment horizontal="center" vertical="center" wrapText="1"/>
    </xf>
    <xf numFmtId="4" fontId="2" fillId="6" borderId="5" xfId="0" applyNumberFormat="1" applyFont="1" applyFill="1" applyBorder="1" applyAlignment="1" applyProtection="1">
      <alignment horizontal="center" vertical="center" wrapText="1"/>
    </xf>
    <xf numFmtId="4" fontId="2" fillId="6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1" fontId="2" fillId="2" borderId="10" xfId="0" applyNumberFormat="1" applyFont="1" applyFill="1" applyBorder="1" applyAlignment="1" applyProtection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 wrapText="1"/>
    </xf>
    <xf numFmtId="2" fontId="2" fillId="4" borderId="22" xfId="0" applyNumberFormat="1" applyFont="1" applyFill="1" applyBorder="1" applyAlignment="1" applyProtection="1">
      <alignment horizontal="left" vertical="center" wrapText="1"/>
    </xf>
    <xf numFmtId="2" fontId="2" fillId="4" borderId="23" xfId="0" applyNumberFormat="1" applyFont="1" applyFill="1" applyBorder="1" applyAlignment="1" applyProtection="1">
      <alignment horizontal="left" vertical="center" wrapText="1"/>
    </xf>
    <xf numFmtId="2" fontId="2" fillId="4" borderId="24" xfId="0" applyNumberFormat="1" applyFont="1" applyFill="1" applyBorder="1" applyAlignment="1" applyProtection="1">
      <alignment horizontal="left" vertical="center" wrapText="1"/>
    </xf>
    <xf numFmtId="2" fontId="2" fillId="4" borderId="47" xfId="0" applyNumberFormat="1" applyFont="1" applyFill="1" applyBorder="1" applyAlignment="1" applyProtection="1">
      <alignment horizontal="left" vertical="center" wrapText="1"/>
    </xf>
    <xf numFmtId="2" fontId="2" fillId="4" borderId="35" xfId="0" applyNumberFormat="1" applyFont="1" applyFill="1" applyBorder="1" applyAlignment="1" applyProtection="1">
      <alignment horizontal="left" vertical="center" wrapText="1"/>
    </xf>
    <xf numFmtId="2" fontId="2" fillId="4" borderId="46" xfId="0" applyNumberFormat="1" applyFont="1" applyFill="1" applyBorder="1" applyAlignment="1" applyProtection="1">
      <alignment horizontal="left" vertical="center" wrapText="1"/>
    </xf>
    <xf numFmtId="2" fontId="2" fillId="4" borderId="42" xfId="0" applyNumberFormat="1" applyFont="1" applyFill="1" applyBorder="1" applyAlignment="1" applyProtection="1">
      <alignment horizontal="left" vertical="center" wrapText="1"/>
    </xf>
    <xf numFmtId="2" fontId="2" fillId="4" borderId="0" xfId="0" applyNumberFormat="1" applyFont="1" applyFill="1" applyBorder="1" applyAlignment="1" applyProtection="1">
      <alignment horizontal="left" vertical="center" wrapText="1"/>
    </xf>
    <xf numFmtId="2" fontId="2" fillId="4" borderId="8" xfId="0" applyNumberFormat="1" applyFont="1" applyFill="1" applyBorder="1" applyAlignment="1" applyProtection="1">
      <alignment horizontal="left" vertical="center" wrapText="1"/>
    </xf>
  </cellXfs>
  <cellStyles count="6">
    <cellStyle name="Moeda 2" xfId="5"/>
    <cellStyle name="Normal" xfId="0" builtinId="0"/>
    <cellStyle name="Normal 2" xfId="4"/>
    <cellStyle name="Normal 5 2" xfId="3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AB9E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45773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45773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45773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1047750" y="40100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1047750" y="40100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1047750" y="40100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76200</xdr:rowOff>
    </xdr:to>
    <xdr:sp macro="" textlink="">
      <xdr:nvSpPr>
        <xdr:cNvPr id="68" name="AutoShape 4"/>
        <xdr:cNvSpPr>
          <a:spLocks noChangeAspect="1" noChangeArrowheads="1"/>
        </xdr:cNvSpPr>
      </xdr:nvSpPr>
      <xdr:spPr bwMode="auto">
        <a:xfrm>
          <a:off x="1047750" y="40100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506730</xdr:colOff>
      <xdr:row>325</xdr:row>
      <xdr:rowOff>160020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864870" y="4010025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506730</xdr:colOff>
      <xdr:row>325</xdr:row>
      <xdr:rowOff>160020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864870" y="4010025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1047750" y="40100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1047750" y="40100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1047750" y="40100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76200</xdr:rowOff>
    </xdr:to>
    <xdr:sp macro="" textlink="">
      <xdr:nvSpPr>
        <xdr:cNvPr id="74" name="AutoShape 4"/>
        <xdr:cNvSpPr>
          <a:spLocks noChangeAspect="1" noChangeArrowheads="1"/>
        </xdr:cNvSpPr>
      </xdr:nvSpPr>
      <xdr:spPr bwMode="auto">
        <a:xfrm>
          <a:off x="1047750" y="40100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506730</xdr:colOff>
      <xdr:row>325</xdr:row>
      <xdr:rowOff>160020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864870" y="4010025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506730</xdr:colOff>
      <xdr:row>325</xdr:row>
      <xdr:rowOff>160020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864870" y="4010025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72215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64595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49355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49355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72215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64595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64595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72215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72215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64595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49355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49355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72215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64595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64595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72215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77066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61826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54206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54206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77066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61826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61826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77066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77066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61826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54206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54206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77066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61826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61826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430530</xdr:colOff>
      <xdr:row>112</xdr:row>
      <xdr:rowOff>77066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79837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72217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56977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56977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79837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72217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72217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79837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79837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72217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56977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79837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72217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72217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79837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430993</xdr:colOff>
      <xdr:row>112</xdr:row>
      <xdr:rowOff>14722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128</xdr:row>
      <xdr:rowOff>106680</xdr:rowOff>
    </xdr:from>
    <xdr:to>
      <xdr:col>2</xdr:col>
      <xdr:colOff>2286000</xdr:colOff>
      <xdr:row>129</xdr:row>
      <xdr:rowOff>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2908935" y="352615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129</xdr:row>
      <xdr:rowOff>106680</xdr:rowOff>
    </xdr:from>
    <xdr:to>
      <xdr:col>2</xdr:col>
      <xdr:colOff>2286000</xdr:colOff>
      <xdr:row>130</xdr:row>
      <xdr:rowOff>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08935" y="3688080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129</xdr:row>
      <xdr:rowOff>106680</xdr:rowOff>
    </xdr:from>
    <xdr:to>
      <xdr:col>2</xdr:col>
      <xdr:colOff>2286000</xdr:colOff>
      <xdr:row>130</xdr:row>
      <xdr:rowOff>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908935" y="3688080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38151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53391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61011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43002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50622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434859</xdr:colOff>
      <xdr:row>328</xdr:row>
      <xdr:rowOff>65862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45773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45773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45773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61013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435322</xdr:colOff>
      <xdr:row>328</xdr:row>
      <xdr:rowOff>68633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923925" y="43338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923925" y="43338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3925" y="43338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76200</xdr:rowOff>
    </xdr:to>
    <xdr:sp macro="" textlink="">
      <xdr:nvSpPr>
        <xdr:cNvPr id="255" name="AutoShape 4"/>
        <xdr:cNvSpPr>
          <a:spLocks noChangeAspect="1" noChangeArrowheads="1"/>
        </xdr:cNvSpPr>
      </xdr:nvSpPr>
      <xdr:spPr bwMode="auto">
        <a:xfrm>
          <a:off x="923925" y="43338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449580</xdr:colOff>
      <xdr:row>325</xdr:row>
      <xdr:rowOff>160020</xdr:rowOff>
    </xdr:to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817245" y="43338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449580</xdr:colOff>
      <xdr:row>325</xdr:row>
      <xdr:rowOff>160020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817245" y="43338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923925" y="43338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923925" y="43338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83820</xdr:rowOff>
    </xdr:to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3925" y="43338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502920</xdr:colOff>
      <xdr:row>325</xdr:row>
      <xdr:rowOff>76200</xdr:rowOff>
    </xdr:to>
    <xdr:sp macro="" textlink="">
      <xdr:nvSpPr>
        <xdr:cNvPr id="261" name="AutoShape 4"/>
        <xdr:cNvSpPr>
          <a:spLocks noChangeAspect="1" noChangeArrowheads="1"/>
        </xdr:cNvSpPr>
      </xdr:nvSpPr>
      <xdr:spPr bwMode="auto">
        <a:xfrm>
          <a:off x="923925" y="43338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449580</xdr:colOff>
      <xdr:row>325</xdr:row>
      <xdr:rowOff>160020</xdr:rowOff>
    </xdr:to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817245" y="43338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325</xdr:row>
      <xdr:rowOff>0</xdr:rowOff>
    </xdr:from>
    <xdr:to>
      <xdr:col>2</xdr:col>
      <xdr:colOff>449580</xdr:colOff>
      <xdr:row>325</xdr:row>
      <xdr:rowOff>160020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817245" y="43338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73896</xdr:rowOff>
    </xdr:to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66276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51036</xdr:rowOff>
    </xdr:to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51036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73896</xdr:rowOff>
    </xdr:to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66276</xdr:rowOff>
    </xdr:to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66276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73896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73896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66276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51036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51036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45795" y="666750"/>
          <a:ext cx="455814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73896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66276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66276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645795" y="666750"/>
          <a:ext cx="455814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337</xdr:row>
      <xdr:rowOff>0</xdr:rowOff>
    </xdr:from>
    <xdr:to>
      <xdr:col>2</xdr:col>
      <xdr:colOff>453909</xdr:colOff>
      <xdr:row>338</xdr:row>
      <xdr:rowOff>73896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645795" y="666750"/>
          <a:ext cx="455814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67542</xdr:rowOff>
    </xdr:to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52302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44682</xdr:rowOff>
    </xdr:to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44682</xdr:rowOff>
    </xdr:to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67542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52302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52302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67542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67542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52302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44682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44682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645795" y="666750"/>
          <a:ext cx="455814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67542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52302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52302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645795" y="666750"/>
          <a:ext cx="455814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453909</xdr:colOff>
      <xdr:row>328</xdr:row>
      <xdr:rowOff>67542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645795" y="666750"/>
          <a:ext cx="455814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70313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62693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47453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47453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70313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62693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62693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70313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70313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62693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47453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645795" y="666750"/>
          <a:ext cx="456277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70313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62693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62693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645795" y="666750"/>
          <a:ext cx="456277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327</xdr:row>
      <xdr:rowOff>0</xdr:rowOff>
    </xdr:from>
    <xdr:to>
      <xdr:col>2</xdr:col>
      <xdr:colOff>454372</xdr:colOff>
      <xdr:row>328</xdr:row>
      <xdr:rowOff>70313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645795" y="666750"/>
          <a:ext cx="456277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72215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64595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49355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49355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72215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64595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64595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72215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72215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64595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49355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49355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72215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64595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64595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72215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77066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61826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54206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54206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77066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61826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61826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77066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77066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61826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54206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54206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77066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61826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61826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449580</xdr:colOff>
      <xdr:row>112</xdr:row>
      <xdr:rowOff>77066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79837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72217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56977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56977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79837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72217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72217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79837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79837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72217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56977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79837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72217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72217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79837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111</xdr:row>
      <xdr:rowOff>0</xdr:rowOff>
    </xdr:from>
    <xdr:to>
      <xdr:col>2</xdr:col>
      <xdr:colOff>450043</xdr:colOff>
      <xdr:row>112</xdr:row>
      <xdr:rowOff>14722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157</xdr:row>
      <xdr:rowOff>106680</xdr:rowOff>
    </xdr:from>
    <xdr:to>
      <xdr:col>2</xdr:col>
      <xdr:colOff>2286000</xdr:colOff>
      <xdr:row>158</xdr:row>
      <xdr:rowOff>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908935" y="870775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128</xdr:row>
      <xdr:rowOff>106680</xdr:rowOff>
    </xdr:from>
    <xdr:to>
      <xdr:col>2</xdr:col>
      <xdr:colOff>2286000</xdr:colOff>
      <xdr:row>129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908935" y="352615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129</xdr:row>
      <xdr:rowOff>106680</xdr:rowOff>
    </xdr:from>
    <xdr:to>
      <xdr:col>2</xdr:col>
      <xdr:colOff>2286000</xdr:colOff>
      <xdr:row>130</xdr:row>
      <xdr:rowOff>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2908935" y="3688080"/>
          <a:ext cx="16764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129</xdr:row>
      <xdr:rowOff>106680</xdr:rowOff>
    </xdr:from>
    <xdr:to>
      <xdr:col>2</xdr:col>
      <xdr:colOff>2286000</xdr:colOff>
      <xdr:row>130</xdr:row>
      <xdr:rowOff>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908935" y="3688080"/>
          <a:ext cx="16764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163</xdr:row>
      <xdr:rowOff>106680</xdr:rowOff>
    </xdr:from>
    <xdr:to>
      <xdr:col>2</xdr:col>
      <xdr:colOff>2286000</xdr:colOff>
      <xdr:row>164</xdr:row>
      <xdr:rowOff>0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2908935" y="1000315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7"/>
  <sheetViews>
    <sheetView tabSelected="1" zoomScale="120" zoomScaleNormal="120" zoomScalePageLayoutView="85" workbookViewId="0">
      <selection activeCell="G17" sqref="G17"/>
    </sheetView>
  </sheetViews>
  <sheetFormatPr defaultRowHeight="15" x14ac:dyDescent="0.25"/>
  <cols>
    <col min="1" max="1" width="5" style="1" customWidth="1"/>
    <col min="2" max="2" width="6.85546875" style="12" customWidth="1"/>
    <col min="3" max="3" width="72.42578125" style="2" customWidth="1"/>
    <col min="4" max="4" width="8" style="3" customWidth="1"/>
    <col min="5" max="5" width="6.28515625" style="4" customWidth="1"/>
    <col min="6" max="6" width="12.42578125" style="5" customWidth="1"/>
    <col min="7" max="8" width="14.28515625" style="5" customWidth="1"/>
    <col min="10" max="10" width="11.85546875" bestFit="1" customWidth="1"/>
  </cols>
  <sheetData>
    <row r="1" spans="1:8" x14ac:dyDescent="0.25">
      <c r="A1" s="227" t="s">
        <v>0</v>
      </c>
      <c r="B1" s="228"/>
      <c r="C1" s="228"/>
      <c r="D1" s="228"/>
      <c r="E1" s="228"/>
      <c r="F1" s="228"/>
      <c r="G1" s="222" t="s">
        <v>1</v>
      </c>
      <c r="H1" s="223"/>
    </row>
    <row r="2" spans="1:8" ht="15.75" thickBot="1" x14ac:dyDescent="0.3">
      <c r="A2" s="229"/>
      <c r="B2" s="230"/>
      <c r="C2" s="230"/>
      <c r="D2" s="230"/>
      <c r="E2" s="230"/>
      <c r="F2" s="230"/>
      <c r="G2" s="224"/>
      <c r="H2" s="225"/>
    </row>
    <row r="3" spans="1:8" s="6" customFormat="1" x14ac:dyDescent="0.25">
      <c r="A3" s="226" t="s">
        <v>881</v>
      </c>
      <c r="B3" s="226"/>
      <c r="C3" s="226"/>
      <c r="D3" s="226"/>
      <c r="E3" s="226"/>
      <c r="F3" s="226"/>
      <c r="G3" s="226"/>
      <c r="H3" s="226"/>
    </row>
    <row r="4" spans="1:8" s="6" customFormat="1" x14ac:dyDescent="0.25">
      <c r="A4" s="226" t="s">
        <v>196</v>
      </c>
      <c r="B4" s="226"/>
      <c r="C4" s="226"/>
      <c r="D4" s="226"/>
      <c r="E4" s="226"/>
      <c r="F4" s="226"/>
      <c r="G4" s="226"/>
      <c r="H4" s="226"/>
    </row>
    <row r="5" spans="1:8" s="6" customFormat="1" x14ac:dyDescent="0.25">
      <c r="A5" s="226" t="s">
        <v>964</v>
      </c>
      <c r="B5" s="226"/>
      <c r="C5" s="226"/>
      <c r="D5" s="226"/>
      <c r="E5" s="226"/>
      <c r="F5" s="226"/>
      <c r="G5" s="226"/>
      <c r="H5" s="226"/>
    </row>
    <row r="6" spans="1:8" s="6" customFormat="1" ht="15" customHeight="1" x14ac:dyDescent="0.25">
      <c r="A6" s="226" t="s">
        <v>967</v>
      </c>
      <c r="B6" s="226"/>
      <c r="C6" s="226"/>
      <c r="D6" s="226"/>
      <c r="E6" s="226"/>
      <c r="F6" s="226"/>
      <c r="G6" s="226"/>
      <c r="H6" s="226"/>
    </row>
    <row r="7" spans="1:8" s="6" customFormat="1" x14ac:dyDescent="0.25">
      <c r="A7" s="231" t="s">
        <v>966</v>
      </c>
      <c r="B7" s="231"/>
      <c r="C7" s="231"/>
      <c r="D7" s="231"/>
      <c r="E7" s="231"/>
      <c r="F7" s="231"/>
      <c r="G7" s="231"/>
      <c r="H7" s="231"/>
    </row>
    <row r="8" spans="1:8" s="6" customFormat="1" ht="15.75" customHeight="1" thickBot="1" x14ac:dyDescent="0.3">
      <c r="A8" s="231" t="s">
        <v>965</v>
      </c>
      <c r="B8" s="231"/>
      <c r="C8" s="231"/>
      <c r="D8" s="231"/>
      <c r="E8" s="231"/>
      <c r="F8" s="231"/>
      <c r="G8" s="231"/>
      <c r="H8" s="231"/>
    </row>
    <row r="9" spans="1:8" x14ac:dyDescent="0.25">
      <c r="A9" s="235" t="s">
        <v>2</v>
      </c>
      <c r="B9" s="237"/>
      <c r="C9" s="233" t="s">
        <v>3</v>
      </c>
      <c r="D9" s="31" t="s">
        <v>4</v>
      </c>
      <c r="E9" s="31" t="s">
        <v>5</v>
      </c>
      <c r="F9" s="232" t="s">
        <v>6</v>
      </c>
      <c r="G9" s="232"/>
      <c r="H9" s="32" t="s">
        <v>7</v>
      </c>
    </row>
    <row r="10" spans="1:8" ht="15.75" thickBot="1" x14ac:dyDescent="0.3">
      <c r="A10" s="236"/>
      <c r="B10" s="238"/>
      <c r="C10" s="234"/>
      <c r="D10" s="33"/>
      <c r="E10" s="34"/>
      <c r="F10" s="35" t="s">
        <v>954</v>
      </c>
      <c r="G10" s="35" t="s">
        <v>955</v>
      </c>
      <c r="H10" s="36" t="s">
        <v>8</v>
      </c>
    </row>
    <row r="11" spans="1:8" x14ac:dyDescent="0.25">
      <c r="A11" s="37"/>
      <c r="B11" s="38" t="s">
        <v>9</v>
      </c>
      <c r="C11" s="39" t="s">
        <v>968</v>
      </c>
      <c r="D11" s="40"/>
      <c r="E11" s="40"/>
      <c r="F11" s="41"/>
      <c r="G11" s="41"/>
      <c r="H11" s="42"/>
    </row>
    <row r="12" spans="1:8" s="7" customFormat="1" x14ac:dyDescent="0.25">
      <c r="A12" s="43"/>
      <c r="B12" s="44">
        <v>1</v>
      </c>
      <c r="C12" s="45" t="s">
        <v>10</v>
      </c>
      <c r="D12" s="46">
        <v>1</v>
      </c>
      <c r="E12" s="47" t="s">
        <v>11</v>
      </c>
      <c r="F12" s="14"/>
      <c r="G12" s="14"/>
      <c r="H12" s="48">
        <f>SUM(F12:G12)*D12</f>
        <v>0</v>
      </c>
    </row>
    <row r="13" spans="1:8" x14ac:dyDescent="0.25">
      <c r="A13" s="49"/>
      <c r="B13" s="50">
        <v>1</v>
      </c>
      <c r="C13" s="220" t="s">
        <v>12</v>
      </c>
      <c r="D13" s="220"/>
      <c r="E13" s="220"/>
      <c r="F13" s="220"/>
      <c r="G13" s="220"/>
      <c r="H13" s="221"/>
    </row>
    <row r="14" spans="1:8" s="6" customFormat="1" x14ac:dyDescent="0.25">
      <c r="A14" s="51"/>
      <c r="B14" s="52" t="s">
        <v>13</v>
      </c>
      <c r="C14" s="45" t="s">
        <v>197</v>
      </c>
      <c r="D14" s="47"/>
      <c r="E14" s="47"/>
      <c r="F14" s="53"/>
      <c r="G14" s="53"/>
      <c r="H14" s="48"/>
    </row>
    <row r="15" spans="1:8" s="6" customFormat="1" x14ac:dyDescent="0.25">
      <c r="A15" s="51"/>
      <c r="B15" s="52" t="s">
        <v>131</v>
      </c>
      <c r="C15" s="45" t="s">
        <v>592</v>
      </c>
      <c r="D15" s="47">
        <v>9</v>
      </c>
      <c r="E15" s="47" t="s">
        <v>16</v>
      </c>
      <c r="F15" s="54" t="s">
        <v>14</v>
      </c>
      <c r="G15" s="15"/>
      <c r="H15" s="48">
        <f>SUM(F15:G15)*D15</f>
        <v>0</v>
      </c>
    </row>
    <row r="16" spans="1:8" s="6" customFormat="1" x14ac:dyDescent="0.25">
      <c r="A16" s="43"/>
      <c r="B16" s="52" t="s">
        <v>15</v>
      </c>
      <c r="C16" s="45" t="s">
        <v>198</v>
      </c>
      <c r="D16" s="47"/>
      <c r="E16" s="47"/>
      <c r="F16" s="54"/>
      <c r="G16" s="53"/>
      <c r="H16" s="48"/>
    </row>
    <row r="17" spans="1:8" s="6" customFormat="1" x14ac:dyDescent="0.25">
      <c r="A17" s="43"/>
      <c r="B17" s="52" t="s">
        <v>138</v>
      </c>
      <c r="C17" s="45" t="s">
        <v>882</v>
      </c>
      <c r="D17" s="47">
        <v>12</v>
      </c>
      <c r="E17" s="47" t="s">
        <v>16</v>
      </c>
      <c r="F17" s="14"/>
      <c r="G17" s="15"/>
      <c r="H17" s="48">
        <f>SUM(F17:G17)*D17</f>
        <v>0</v>
      </c>
    </row>
    <row r="18" spans="1:8" s="6" customFormat="1" ht="25.5" x14ac:dyDescent="0.25">
      <c r="A18" s="43"/>
      <c r="B18" s="52" t="s">
        <v>140</v>
      </c>
      <c r="C18" s="45" t="s">
        <v>910</v>
      </c>
      <c r="D18" s="47">
        <v>1</v>
      </c>
      <c r="E18" s="47" t="s">
        <v>11</v>
      </c>
      <c r="F18" s="54" t="s">
        <v>14</v>
      </c>
      <c r="G18" s="15"/>
      <c r="H18" s="48">
        <f t="shared" ref="H18:H26" si="0">SUM(F18:G18)*D18</f>
        <v>0</v>
      </c>
    </row>
    <row r="19" spans="1:8" s="6" customFormat="1" x14ac:dyDescent="0.25">
      <c r="A19" s="51"/>
      <c r="B19" s="52" t="s">
        <v>141</v>
      </c>
      <c r="C19" s="45" t="s">
        <v>558</v>
      </c>
      <c r="D19" s="47">
        <v>2</v>
      </c>
      <c r="E19" s="47" t="s">
        <v>11</v>
      </c>
      <c r="F19" s="54" t="s">
        <v>14</v>
      </c>
      <c r="G19" s="15"/>
      <c r="H19" s="48">
        <f t="shared" si="0"/>
        <v>0</v>
      </c>
    </row>
    <row r="20" spans="1:8" s="6" customFormat="1" x14ac:dyDescent="0.25">
      <c r="A20" s="51"/>
      <c r="B20" s="52" t="s">
        <v>200</v>
      </c>
      <c r="C20" s="45" t="s">
        <v>911</v>
      </c>
      <c r="D20" s="47">
        <v>12</v>
      </c>
      <c r="E20" s="47" t="s">
        <v>18</v>
      </c>
      <c r="F20" s="14"/>
      <c r="G20" s="15"/>
      <c r="H20" s="48">
        <f t="shared" si="0"/>
        <v>0</v>
      </c>
    </row>
    <row r="21" spans="1:8" s="6" customFormat="1" x14ac:dyDescent="0.25">
      <c r="A21" s="43"/>
      <c r="B21" s="52" t="s">
        <v>201</v>
      </c>
      <c r="C21" s="45" t="s">
        <v>912</v>
      </c>
      <c r="D21" s="47">
        <v>10</v>
      </c>
      <c r="E21" s="47" t="s">
        <v>16</v>
      </c>
      <c r="F21" s="54" t="s">
        <v>14</v>
      </c>
      <c r="G21" s="15"/>
      <c r="H21" s="48">
        <f t="shared" si="0"/>
        <v>0</v>
      </c>
    </row>
    <row r="22" spans="1:8" s="6" customFormat="1" ht="25.5" x14ac:dyDescent="0.25">
      <c r="A22" s="43"/>
      <c r="B22" s="52" t="s">
        <v>561</v>
      </c>
      <c r="C22" s="45" t="s">
        <v>560</v>
      </c>
      <c r="D22" s="47">
        <v>30</v>
      </c>
      <c r="E22" s="47" t="s">
        <v>16</v>
      </c>
      <c r="F22" s="14"/>
      <c r="G22" s="15"/>
      <c r="H22" s="48">
        <f t="shared" si="0"/>
        <v>0</v>
      </c>
    </row>
    <row r="23" spans="1:8" s="6" customFormat="1" x14ac:dyDescent="0.25">
      <c r="A23" s="43"/>
      <c r="B23" s="52" t="s">
        <v>559</v>
      </c>
      <c r="C23" s="45" t="s">
        <v>913</v>
      </c>
      <c r="D23" s="47">
        <v>2</v>
      </c>
      <c r="E23" s="47" t="s">
        <v>11</v>
      </c>
      <c r="F23" s="54" t="s">
        <v>14</v>
      </c>
      <c r="G23" s="15"/>
      <c r="H23" s="48">
        <f t="shared" si="0"/>
        <v>0</v>
      </c>
    </row>
    <row r="24" spans="1:8" s="6" customFormat="1" x14ac:dyDescent="0.25">
      <c r="A24" s="43"/>
      <c r="B24" s="52" t="s">
        <v>635</v>
      </c>
      <c r="C24" s="45" t="s">
        <v>914</v>
      </c>
      <c r="D24" s="47">
        <v>3</v>
      </c>
      <c r="E24" s="47" t="s">
        <v>11</v>
      </c>
      <c r="F24" s="54" t="s">
        <v>14</v>
      </c>
      <c r="G24" s="15"/>
      <c r="H24" s="48">
        <f t="shared" si="0"/>
        <v>0</v>
      </c>
    </row>
    <row r="25" spans="1:8" s="6" customFormat="1" ht="38.25" x14ac:dyDescent="0.25">
      <c r="A25" s="51"/>
      <c r="B25" s="52" t="s">
        <v>641</v>
      </c>
      <c r="C25" s="45" t="s">
        <v>594</v>
      </c>
      <c r="D25" s="47">
        <v>6</v>
      </c>
      <c r="E25" s="47" t="s">
        <v>34</v>
      </c>
      <c r="F25" s="54" t="s">
        <v>14</v>
      </c>
      <c r="G25" s="15"/>
      <c r="H25" s="48">
        <f t="shared" si="0"/>
        <v>0</v>
      </c>
    </row>
    <row r="26" spans="1:8" s="6" customFormat="1" ht="25.5" x14ac:dyDescent="0.25">
      <c r="A26" s="51"/>
      <c r="B26" s="52" t="s">
        <v>909</v>
      </c>
      <c r="C26" s="45" t="s">
        <v>593</v>
      </c>
      <c r="D26" s="47">
        <v>80</v>
      </c>
      <c r="E26" s="47" t="s">
        <v>34</v>
      </c>
      <c r="F26" s="54" t="s">
        <v>14</v>
      </c>
      <c r="G26" s="15"/>
      <c r="H26" s="48">
        <f t="shared" si="0"/>
        <v>0</v>
      </c>
    </row>
    <row r="27" spans="1:8" x14ac:dyDescent="0.25">
      <c r="A27" s="55"/>
      <c r="B27" s="50">
        <v>2</v>
      </c>
      <c r="C27" s="220" t="s">
        <v>202</v>
      </c>
      <c r="D27" s="220"/>
      <c r="E27" s="220"/>
      <c r="F27" s="220"/>
      <c r="G27" s="220"/>
      <c r="H27" s="221"/>
    </row>
    <row r="28" spans="1:8" s="6" customFormat="1" x14ac:dyDescent="0.25">
      <c r="A28" s="43"/>
      <c r="B28" s="52" t="s">
        <v>45</v>
      </c>
      <c r="C28" s="45" t="s">
        <v>203</v>
      </c>
      <c r="D28" s="47">
        <v>3.75</v>
      </c>
      <c r="E28" s="47" t="s">
        <v>34</v>
      </c>
      <c r="F28" s="54" t="s">
        <v>204</v>
      </c>
      <c r="G28" s="15"/>
      <c r="H28" s="48">
        <f t="shared" ref="H28:H60" si="1">SUM(F28:G28)*D28</f>
        <v>0</v>
      </c>
    </row>
    <row r="29" spans="1:8" s="6" customFormat="1" x14ac:dyDescent="0.25">
      <c r="A29" s="43"/>
      <c r="B29" s="52" t="s">
        <v>46</v>
      </c>
      <c r="C29" s="45" t="s">
        <v>205</v>
      </c>
      <c r="D29" s="47">
        <v>3.75</v>
      </c>
      <c r="E29" s="47" t="s">
        <v>34</v>
      </c>
      <c r="F29" s="14"/>
      <c r="G29" s="15"/>
      <c r="H29" s="48">
        <f t="shared" si="1"/>
        <v>0</v>
      </c>
    </row>
    <row r="30" spans="1:8" s="6" customFormat="1" x14ac:dyDescent="0.25">
      <c r="A30" s="43"/>
      <c r="B30" s="52" t="s">
        <v>47</v>
      </c>
      <c r="C30" s="45" t="s">
        <v>206</v>
      </c>
      <c r="D30" s="47">
        <v>8</v>
      </c>
      <c r="E30" s="47" t="s">
        <v>16</v>
      </c>
      <c r="F30" s="14"/>
      <c r="G30" s="15"/>
      <c r="H30" s="48">
        <f t="shared" si="1"/>
        <v>0</v>
      </c>
    </row>
    <row r="31" spans="1:8" s="6" customFormat="1" x14ac:dyDescent="0.25">
      <c r="A31" s="43"/>
      <c r="B31" s="52" t="s">
        <v>48</v>
      </c>
      <c r="C31" s="45" t="s">
        <v>207</v>
      </c>
      <c r="D31" s="47">
        <v>128</v>
      </c>
      <c r="E31" s="47" t="s">
        <v>66</v>
      </c>
      <c r="F31" s="14"/>
      <c r="G31" s="15"/>
      <c r="H31" s="48">
        <f t="shared" si="1"/>
        <v>0</v>
      </c>
    </row>
    <row r="32" spans="1:8" s="6" customFormat="1" x14ac:dyDescent="0.25">
      <c r="A32" s="43"/>
      <c r="B32" s="52" t="s">
        <v>49</v>
      </c>
      <c r="C32" s="45" t="s">
        <v>208</v>
      </c>
      <c r="D32" s="47"/>
      <c r="E32" s="47"/>
      <c r="F32" s="54"/>
      <c r="G32" s="53"/>
      <c r="H32" s="48"/>
    </row>
    <row r="33" spans="1:11" s="6" customFormat="1" x14ac:dyDescent="0.25">
      <c r="A33" s="43"/>
      <c r="B33" s="52" t="s">
        <v>118</v>
      </c>
      <c r="C33" s="45" t="s">
        <v>209</v>
      </c>
      <c r="D33" s="47">
        <v>268</v>
      </c>
      <c r="E33" s="47" t="s">
        <v>66</v>
      </c>
      <c r="F33" s="14"/>
      <c r="G33" s="15"/>
      <c r="H33" s="48">
        <f t="shared" si="1"/>
        <v>0</v>
      </c>
    </row>
    <row r="34" spans="1:11" s="6" customFormat="1" x14ac:dyDescent="0.25">
      <c r="A34" s="43"/>
      <c r="B34" s="52" t="s">
        <v>162</v>
      </c>
      <c r="C34" s="45" t="s">
        <v>210</v>
      </c>
      <c r="D34" s="47">
        <v>12</v>
      </c>
      <c r="E34" s="47" t="s">
        <v>66</v>
      </c>
      <c r="F34" s="14"/>
      <c r="G34" s="15"/>
      <c r="H34" s="48">
        <f t="shared" si="1"/>
        <v>0</v>
      </c>
    </row>
    <row r="35" spans="1:11" s="6" customFormat="1" x14ac:dyDescent="0.25">
      <c r="A35" s="43"/>
      <c r="B35" s="52" t="s">
        <v>119</v>
      </c>
      <c r="C35" s="45" t="s">
        <v>883</v>
      </c>
      <c r="D35" s="47"/>
      <c r="E35" s="47"/>
      <c r="F35" s="54"/>
      <c r="G35" s="53"/>
      <c r="H35" s="48"/>
    </row>
    <row r="36" spans="1:11" s="6" customFormat="1" x14ac:dyDescent="0.25">
      <c r="A36" s="43"/>
      <c r="B36" s="52" t="s">
        <v>122</v>
      </c>
      <c r="C36" s="45" t="s">
        <v>211</v>
      </c>
      <c r="D36" s="47">
        <v>713</v>
      </c>
      <c r="E36" s="47" t="s">
        <v>66</v>
      </c>
      <c r="F36" s="14"/>
      <c r="G36" s="15"/>
      <c r="H36" s="48">
        <f t="shared" si="1"/>
        <v>0</v>
      </c>
    </row>
    <row r="37" spans="1:11" s="6" customFormat="1" x14ac:dyDescent="0.25">
      <c r="A37" s="43"/>
      <c r="B37" s="52" t="s">
        <v>124</v>
      </c>
      <c r="C37" s="45" t="s">
        <v>212</v>
      </c>
      <c r="D37" s="47">
        <v>57</v>
      </c>
      <c r="E37" s="47" t="s">
        <v>66</v>
      </c>
      <c r="F37" s="14"/>
      <c r="G37" s="15"/>
      <c r="H37" s="48">
        <f t="shared" si="1"/>
        <v>0</v>
      </c>
    </row>
    <row r="38" spans="1:11" s="6" customFormat="1" x14ac:dyDescent="0.25">
      <c r="A38" s="43"/>
      <c r="B38" s="52" t="s">
        <v>636</v>
      </c>
      <c r="C38" s="45" t="s">
        <v>213</v>
      </c>
      <c r="D38" s="47">
        <v>265</v>
      </c>
      <c r="E38" s="47" t="s">
        <v>66</v>
      </c>
      <c r="F38" s="14"/>
      <c r="G38" s="15"/>
      <c r="H38" s="48">
        <f t="shared" si="1"/>
        <v>0</v>
      </c>
    </row>
    <row r="39" spans="1:11" s="6" customFormat="1" x14ac:dyDescent="0.25">
      <c r="A39" s="43"/>
      <c r="B39" s="52" t="s">
        <v>174</v>
      </c>
      <c r="C39" s="45" t="s">
        <v>214</v>
      </c>
      <c r="D39" s="47">
        <v>350</v>
      </c>
      <c r="E39" s="47" t="s">
        <v>66</v>
      </c>
      <c r="F39" s="14"/>
      <c r="G39" s="15"/>
      <c r="H39" s="48">
        <f t="shared" si="1"/>
        <v>0</v>
      </c>
    </row>
    <row r="40" spans="1:11" s="6" customFormat="1" x14ac:dyDescent="0.25">
      <c r="A40" s="43"/>
      <c r="B40" s="52" t="s">
        <v>637</v>
      </c>
      <c r="C40" s="45" t="s">
        <v>215</v>
      </c>
      <c r="D40" s="47">
        <v>30</v>
      </c>
      <c r="E40" s="47" t="s">
        <v>66</v>
      </c>
      <c r="F40" s="14"/>
      <c r="G40" s="15"/>
      <c r="H40" s="48">
        <f t="shared" si="1"/>
        <v>0</v>
      </c>
    </row>
    <row r="41" spans="1:11" s="6" customFormat="1" x14ac:dyDescent="0.25">
      <c r="A41" s="43"/>
      <c r="B41" s="52" t="s">
        <v>638</v>
      </c>
      <c r="C41" s="45" t="s">
        <v>210</v>
      </c>
      <c r="D41" s="47">
        <v>110</v>
      </c>
      <c r="E41" s="47" t="s">
        <v>66</v>
      </c>
      <c r="F41" s="14"/>
      <c r="G41" s="15"/>
      <c r="H41" s="48">
        <f t="shared" si="1"/>
        <v>0</v>
      </c>
      <c r="K41" s="8"/>
    </row>
    <row r="42" spans="1:11" s="6" customFormat="1" x14ac:dyDescent="0.25">
      <c r="A42" s="43"/>
      <c r="B42" s="52" t="s">
        <v>639</v>
      </c>
      <c r="C42" s="45" t="s">
        <v>216</v>
      </c>
      <c r="D42" s="47">
        <v>125</v>
      </c>
      <c r="E42" s="47" t="s">
        <v>66</v>
      </c>
      <c r="F42" s="14"/>
      <c r="G42" s="15"/>
      <c r="H42" s="48">
        <f t="shared" si="1"/>
        <v>0</v>
      </c>
    </row>
    <row r="43" spans="1:11" s="6" customFormat="1" x14ac:dyDescent="0.25">
      <c r="A43" s="43"/>
      <c r="B43" s="52" t="s">
        <v>640</v>
      </c>
      <c r="C43" s="45" t="s">
        <v>217</v>
      </c>
      <c r="D43" s="47">
        <v>36</v>
      </c>
      <c r="E43" s="47" t="s">
        <v>16</v>
      </c>
      <c r="F43" s="14"/>
      <c r="G43" s="15"/>
      <c r="H43" s="48">
        <f t="shared" si="1"/>
        <v>0</v>
      </c>
    </row>
    <row r="44" spans="1:11" x14ac:dyDescent="0.25">
      <c r="A44" s="49"/>
      <c r="B44" s="50">
        <v>3</v>
      </c>
      <c r="C44" s="220" t="s">
        <v>50</v>
      </c>
      <c r="D44" s="220"/>
      <c r="E44" s="220"/>
      <c r="F44" s="220"/>
      <c r="G44" s="220"/>
      <c r="H44" s="221"/>
    </row>
    <row r="45" spans="1:11" s="6" customFormat="1" ht="25.5" x14ac:dyDescent="0.25">
      <c r="A45" s="51"/>
      <c r="B45" s="56" t="s">
        <v>51</v>
      </c>
      <c r="C45" s="45" t="s">
        <v>915</v>
      </c>
      <c r="D45" s="47">
        <v>174</v>
      </c>
      <c r="E45" s="47" t="s">
        <v>16</v>
      </c>
      <c r="F45" s="15"/>
      <c r="G45" s="15"/>
      <c r="H45" s="48">
        <f t="shared" si="1"/>
        <v>0</v>
      </c>
    </row>
    <row r="46" spans="1:11" s="6" customFormat="1" ht="25.5" x14ac:dyDescent="0.25">
      <c r="A46" s="51"/>
      <c r="B46" s="56" t="s">
        <v>52</v>
      </c>
      <c r="C46" s="45" t="s">
        <v>916</v>
      </c>
      <c r="D46" s="47">
        <v>21</v>
      </c>
      <c r="E46" s="47" t="s">
        <v>18</v>
      </c>
      <c r="F46" s="15"/>
      <c r="G46" s="15"/>
      <c r="H46" s="48">
        <f t="shared" si="1"/>
        <v>0</v>
      </c>
    </row>
    <row r="47" spans="1:11" s="6" customFormat="1" x14ac:dyDescent="0.25">
      <c r="A47" s="51"/>
      <c r="B47" s="56" t="s">
        <v>53</v>
      </c>
      <c r="C47" s="45" t="s">
        <v>917</v>
      </c>
      <c r="D47" s="47">
        <v>355</v>
      </c>
      <c r="E47" s="47" t="s">
        <v>16</v>
      </c>
      <c r="F47" s="15"/>
      <c r="G47" s="15"/>
      <c r="H47" s="48">
        <f t="shared" si="1"/>
        <v>0</v>
      </c>
    </row>
    <row r="48" spans="1:11" x14ac:dyDescent="0.25">
      <c r="A48" s="49"/>
      <c r="B48" s="50">
        <v>4</v>
      </c>
      <c r="C48" s="220" t="s">
        <v>54</v>
      </c>
      <c r="D48" s="220"/>
      <c r="E48" s="220"/>
      <c r="F48" s="220"/>
      <c r="G48" s="220"/>
      <c r="H48" s="221"/>
    </row>
    <row r="49" spans="1:8" s="6" customFormat="1" x14ac:dyDescent="0.25">
      <c r="A49" s="51"/>
      <c r="B49" s="57" t="s">
        <v>55</v>
      </c>
      <c r="C49" s="45" t="s">
        <v>918</v>
      </c>
      <c r="D49" s="47">
        <v>10.4</v>
      </c>
      <c r="E49" s="47" t="s">
        <v>34</v>
      </c>
      <c r="F49" s="15"/>
      <c r="G49" s="15"/>
      <c r="H49" s="48">
        <f t="shared" si="1"/>
        <v>0</v>
      </c>
    </row>
    <row r="50" spans="1:8" s="6" customFormat="1" x14ac:dyDescent="0.25">
      <c r="A50" s="51"/>
      <c r="B50" s="57" t="s">
        <v>57</v>
      </c>
      <c r="C50" s="45" t="s">
        <v>56</v>
      </c>
      <c r="D50" s="47"/>
      <c r="E50" s="47"/>
      <c r="F50" s="53"/>
      <c r="G50" s="53"/>
      <c r="H50" s="48"/>
    </row>
    <row r="51" spans="1:8" s="6" customFormat="1" ht="25.5" x14ac:dyDescent="0.25">
      <c r="A51" s="51"/>
      <c r="B51" s="57" t="s">
        <v>59</v>
      </c>
      <c r="C51" s="45" t="s">
        <v>963</v>
      </c>
      <c r="D51" s="47">
        <v>494</v>
      </c>
      <c r="E51" s="47" t="s">
        <v>16</v>
      </c>
      <c r="F51" s="15"/>
      <c r="G51" s="15"/>
      <c r="H51" s="48">
        <f t="shared" si="1"/>
        <v>0</v>
      </c>
    </row>
    <row r="52" spans="1:8" s="6" customFormat="1" x14ac:dyDescent="0.25">
      <c r="A52" s="51"/>
      <c r="B52" s="57" t="s">
        <v>60</v>
      </c>
      <c r="C52" s="45" t="s">
        <v>919</v>
      </c>
      <c r="D52" s="47">
        <v>2</v>
      </c>
      <c r="E52" s="47" t="s">
        <v>11</v>
      </c>
      <c r="F52" s="15"/>
      <c r="G52" s="53" t="s">
        <v>14</v>
      </c>
      <c r="H52" s="48">
        <f t="shared" si="1"/>
        <v>0</v>
      </c>
    </row>
    <row r="53" spans="1:8" s="6" customFormat="1" ht="25.5" x14ac:dyDescent="0.25">
      <c r="A53" s="51"/>
      <c r="B53" s="57" t="s">
        <v>551</v>
      </c>
      <c r="C53" s="45" t="s">
        <v>920</v>
      </c>
      <c r="D53" s="47">
        <v>93</v>
      </c>
      <c r="E53" s="47" t="s">
        <v>11</v>
      </c>
      <c r="F53" s="15"/>
      <c r="G53" s="15"/>
      <c r="H53" s="48">
        <f t="shared" si="1"/>
        <v>0</v>
      </c>
    </row>
    <row r="54" spans="1:8" s="6" customFormat="1" ht="25.5" x14ac:dyDescent="0.25">
      <c r="A54" s="51"/>
      <c r="B54" s="57" t="s">
        <v>552</v>
      </c>
      <c r="C54" s="45" t="s">
        <v>921</v>
      </c>
      <c r="D54" s="47">
        <v>63</v>
      </c>
      <c r="E54" s="47" t="s">
        <v>11</v>
      </c>
      <c r="F54" s="15"/>
      <c r="G54" s="15"/>
      <c r="H54" s="48">
        <f t="shared" si="1"/>
        <v>0</v>
      </c>
    </row>
    <row r="55" spans="1:8" s="6" customFormat="1" ht="25.5" x14ac:dyDescent="0.25">
      <c r="A55" s="51"/>
      <c r="B55" s="57" t="s">
        <v>553</v>
      </c>
      <c r="C55" s="45" t="s">
        <v>550</v>
      </c>
      <c r="D55" s="47">
        <v>22</v>
      </c>
      <c r="E55" s="47" t="s">
        <v>11</v>
      </c>
      <c r="F55" s="15"/>
      <c r="G55" s="15"/>
      <c r="H55" s="48">
        <f t="shared" si="1"/>
        <v>0</v>
      </c>
    </row>
    <row r="56" spans="1:8" s="6" customFormat="1" ht="25.5" x14ac:dyDescent="0.25">
      <c r="A56" s="51"/>
      <c r="B56" s="57" t="s">
        <v>554</v>
      </c>
      <c r="C56" s="45" t="s">
        <v>923</v>
      </c>
      <c r="D56" s="47">
        <v>23</v>
      </c>
      <c r="E56" s="47" t="s">
        <v>18</v>
      </c>
      <c r="F56" s="15"/>
      <c r="G56" s="15"/>
      <c r="H56" s="48">
        <f t="shared" si="1"/>
        <v>0</v>
      </c>
    </row>
    <row r="57" spans="1:8" s="6" customFormat="1" ht="25.5" x14ac:dyDescent="0.25">
      <c r="A57" s="51"/>
      <c r="B57" s="57" t="s">
        <v>555</v>
      </c>
      <c r="C57" s="45" t="s">
        <v>922</v>
      </c>
      <c r="D57" s="47">
        <v>15</v>
      </c>
      <c r="E57" s="47" t="s">
        <v>18</v>
      </c>
      <c r="F57" s="15"/>
      <c r="G57" s="15"/>
      <c r="H57" s="48">
        <f t="shared" si="1"/>
        <v>0</v>
      </c>
    </row>
    <row r="58" spans="1:8" s="6" customFormat="1" ht="25.5" x14ac:dyDescent="0.25">
      <c r="A58" s="51"/>
      <c r="B58" s="57" t="s">
        <v>556</v>
      </c>
      <c r="C58" s="45" t="s">
        <v>924</v>
      </c>
      <c r="D58" s="47">
        <v>5</v>
      </c>
      <c r="E58" s="47" t="s">
        <v>16</v>
      </c>
      <c r="F58" s="15"/>
      <c r="G58" s="15"/>
      <c r="H58" s="48">
        <f t="shared" si="1"/>
        <v>0</v>
      </c>
    </row>
    <row r="59" spans="1:8" s="6" customFormat="1" x14ac:dyDescent="0.25">
      <c r="A59" s="51"/>
      <c r="B59" s="57" t="s">
        <v>331</v>
      </c>
      <c r="C59" s="45" t="s">
        <v>58</v>
      </c>
      <c r="D59" s="47"/>
      <c r="E59" s="47"/>
      <c r="F59" s="53"/>
      <c r="G59" s="53"/>
      <c r="H59" s="48"/>
    </row>
    <row r="60" spans="1:8" s="6" customFormat="1" ht="25.5" x14ac:dyDescent="0.25">
      <c r="A60" s="51"/>
      <c r="B60" s="57" t="s">
        <v>557</v>
      </c>
      <c r="C60" s="45" t="s">
        <v>925</v>
      </c>
      <c r="D60" s="47">
        <v>383</v>
      </c>
      <c r="E60" s="47" t="s">
        <v>18</v>
      </c>
      <c r="F60" s="15"/>
      <c r="G60" s="15"/>
      <c r="H60" s="48">
        <f t="shared" si="1"/>
        <v>0</v>
      </c>
    </row>
    <row r="61" spans="1:8" x14ac:dyDescent="0.25">
      <c r="A61" s="58"/>
      <c r="B61" s="59">
        <v>5</v>
      </c>
      <c r="C61" s="239" t="s">
        <v>653</v>
      </c>
      <c r="D61" s="240"/>
      <c r="E61" s="240"/>
      <c r="F61" s="240"/>
      <c r="G61" s="240"/>
      <c r="H61" s="241"/>
    </row>
    <row r="62" spans="1:8" ht="30" customHeight="1" x14ac:dyDescent="0.25">
      <c r="A62" s="43"/>
      <c r="B62" s="57" t="s">
        <v>61</v>
      </c>
      <c r="C62" s="45" t="s">
        <v>926</v>
      </c>
      <c r="D62" s="47">
        <v>1</v>
      </c>
      <c r="E62" s="47" t="s">
        <v>11</v>
      </c>
      <c r="F62" s="15"/>
      <c r="G62" s="15"/>
      <c r="H62" s="48">
        <f>SUM(F62:G62)*D62</f>
        <v>0</v>
      </c>
    </row>
    <row r="63" spans="1:8" x14ac:dyDescent="0.25">
      <c r="A63" s="49"/>
      <c r="B63" s="50">
        <v>6</v>
      </c>
      <c r="C63" s="220" t="s">
        <v>63</v>
      </c>
      <c r="D63" s="220"/>
      <c r="E63" s="220"/>
      <c r="F63" s="220"/>
      <c r="G63" s="220"/>
      <c r="H63" s="221"/>
    </row>
    <row r="64" spans="1:8" s="6" customFormat="1" x14ac:dyDescent="0.25">
      <c r="A64" s="43"/>
      <c r="B64" s="57" t="s">
        <v>62</v>
      </c>
      <c r="C64" s="45" t="s">
        <v>595</v>
      </c>
      <c r="D64" s="47">
        <v>72</v>
      </c>
      <c r="E64" s="47" t="s">
        <v>16</v>
      </c>
      <c r="F64" s="15"/>
      <c r="G64" s="15"/>
      <c r="H64" s="48">
        <f t="shared" ref="H64:H70" si="2">SUM(F64:G64)*D64</f>
        <v>0</v>
      </c>
    </row>
    <row r="65" spans="1:8" s="6" customFormat="1" x14ac:dyDescent="0.25">
      <c r="A65" s="43"/>
      <c r="B65" s="57" t="s">
        <v>724</v>
      </c>
      <c r="C65" s="45" t="s">
        <v>927</v>
      </c>
      <c r="D65" s="47">
        <v>37</v>
      </c>
      <c r="E65" s="47" t="s">
        <v>16</v>
      </c>
      <c r="F65" s="15"/>
      <c r="G65" s="15"/>
      <c r="H65" s="48">
        <f t="shared" si="2"/>
        <v>0</v>
      </c>
    </row>
    <row r="66" spans="1:8" s="6" customFormat="1" x14ac:dyDescent="0.25">
      <c r="A66" s="43"/>
      <c r="B66" s="57" t="s">
        <v>725</v>
      </c>
      <c r="C66" s="45" t="s">
        <v>930</v>
      </c>
      <c r="D66" s="47">
        <v>214</v>
      </c>
      <c r="E66" s="47" t="s">
        <v>16</v>
      </c>
      <c r="F66" s="15"/>
      <c r="G66" s="15"/>
      <c r="H66" s="48">
        <f t="shared" si="2"/>
        <v>0</v>
      </c>
    </row>
    <row r="67" spans="1:8" s="6" customFormat="1" x14ac:dyDescent="0.25">
      <c r="A67" s="43"/>
      <c r="B67" s="57" t="s">
        <v>726</v>
      </c>
      <c r="C67" s="45" t="s">
        <v>596</v>
      </c>
      <c r="D67" s="47">
        <v>8</v>
      </c>
      <c r="E67" s="47" t="s">
        <v>11</v>
      </c>
      <c r="F67" s="15"/>
      <c r="G67" s="15"/>
      <c r="H67" s="48">
        <f t="shared" si="2"/>
        <v>0</v>
      </c>
    </row>
    <row r="68" spans="1:8" s="6" customFormat="1" x14ac:dyDescent="0.25">
      <c r="A68" s="51"/>
      <c r="B68" s="57" t="s">
        <v>727</v>
      </c>
      <c r="C68" s="45" t="s">
        <v>166</v>
      </c>
      <c r="D68" s="47">
        <v>163</v>
      </c>
      <c r="E68" s="47" t="s">
        <v>16</v>
      </c>
      <c r="F68" s="15"/>
      <c r="G68" s="15"/>
      <c r="H68" s="48">
        <f t="shared" si="2"/>
        <v>0</v>
      </c>
    </row>
    <row r="69" spans="1:8" s="6" customFormat="1" ht="38.25" x14ac:dyDescent="0.25">
      <c r="A69" s="51"/>
      <c r="B69" s="57" t="s">
        <v>728</v>
      </c>
      <c r="C69" s="45" t="s">
        <v>928</v>
      </c>
      <c r="D69" s="47">
        <v>44</v>
      </c>
      <c r="E69" s="47" t="s">
        <v>16</v>
      </c>
      <c r="F69" s="15"/>
      <c r="G69" s="15"/>
      <c r="H69" s="48">
        <f t="shared" si="2"/>
        <v>0</v>
      </c>
    </row>
    <row r="70" spans="1:8" s="6" customFormat="1" ht="25.5" x14ac:dyDescent="0.25">
      <c r="A70" s="51"/>
      <c r="B70" s="57" t="s">
        <v>729</v>
      </c>
      <c r="C70" s="45" t="s">
        <v>929</v>
      </c>
      <c r="D70" s="47">
        <v>22</v>
      </c>
      <c r="E70" s="47" t="s">
        <v>16</v>
      </c>
      <c r="F70" s="15"/>
      <c r="G70" s="15"/>
      <c r="H70" s="48">
        <f t="shared" si="2"/>
        <v>0</v>
      </c>
    </row>
    <row r="71" spans="1:8" x14ac:dyDescent="0.25">
      <c r="A71" s="49"/>
      <c r="B71" s="50">
        <v>7</v>
      </c>
      <c r="C71" s="220" t="s">
        <v>562</v>
      </c>
      <c r="D71" s="220"/>
      <c r="E71" s="220"/>
      <c r="F71" s="220"/>
      <c r="G71" s="220"/>
      <c r="H71" s="221"/>
    </row>
    <row r="72" spans="1:8" ht="25.5" x14ac:dyDescent="0.25">
      <c r="A72" s="51"/>
      <c r="B72" s="57" t="s">
        <v>64</v>
      </c>
      <c r="C72" s="45" t="s">
        <v>931</v>
      </c>
      <c r="D72" s="47">
        <v>75</v>
      </c>
      <c r="E72" s="47" t="s">
        <v>16</v>
      </c>
      <c r="F72" s="15"/>
      <c r="G72" s="15"/>
      <c r="H72" s="48">
        <f>SUM(F72:G72)*D72</f>
        <v>0</v>
      </c>
    </row>
    <row r="73" spans="1:8" x14ac:dyDescent="0.25">
      <c r="A73" s="49"/>
      <c r="B73" s="50">
        <v>8</v>
      </c>
      <c r="C73" s="220" t="s">
        <v>70</v>
      </c>
      <c r="D73" s="220"/>
      <c r="E73" s="220"/>
      <c r="F73" s="220"/>
      <c r="G73" s="220"/>
      <c r="H73" s="221"/>
    </row>
    <row r="74" spans="1:8" s="6" customFormat="1" x14ac:dyDescent="0.25">
      <c r="A74" s="51"/>
      <c r="B74" s="57" t="s">
        <v>65</v>
      </c>
      <c r="C74" s="45" t="s">
        <v>71</v>
      </c>
      <c r="D74" s="60"/>
      <c r="E74" s="47"/>
      <c r="F74" s="61"/>
      <c r="G74" s="61"/>
      <c r="H74" s="62"/>
    </row>
    <row r="75" spans="1:8" s="6" customFormat="1" ht="25.5" x14ac:dyDescent="0.25">
      <c r="A75" s="51"/>
      <c r="B75" s="57" t="s">
        <v>730</v>
      </c>
      <c r="C75" s="63" t="s">
        <v>956</v>
      </c>
      <c r="D75" s="47">
        <v>1</v>
      </c>
      <c r="E75" s="47" t="s">
        <v>11</v>
      </c>
      <c r="F75" s="16"/>
      <c r="G75" s="16"/>
      <c r="H75" s="62">
        <f t="shared" ref="H75:H80" si="3">SUM(F75:G75)*D75</f>
        <v>0</v>
      </c>
    </row>
    <row r="76" spans="1:8" s="6" customFormat="1" ht="25.5" x14ac:dyDescent="0.25">
      <c r="A76" s="51"/>
      <c r="B76" s="57" t="s">
        <v>731</v>
      </c>
      <c r="C76" s="45" t="s">
        <v>932</v>
      </c>
      <c r="D76" s="47">
        <v>2</v>
      </c>
      <c r="E76" s="47" t="s">
        <v>11</v>
      </c>
      <c r="F76" s="16"/>
      <c r="G76" s="16"/>
      <c r="H76" s="62">
        <f t="shared" si="3"/>
        <v>0</v>
      </c>
    </row>
    <row r="77" spans="1:8" s="6" customFormat="1" ht="25.5" x14ac:dyDescent="0.25">
      <c r="A77" s="51"/>
      <c r="B77" s="57" t="s">
        <v>732</v>
      </c>
      <c r="C77" s="45" t="s">
        <v>598</v>
      </c>
      <c r="D77" s="47">
        <v>3</v>
      </c>
      <c r="E77" s="47" t="s">
        <v>11</v>
      </c>
      <c r="F77" s="16"/>
      <c r="G77" s="16"/>
      <c r="H77" s="62">
        <f t="shared" si="3"/>
        <v>0</v>
      </c>
    </row>
    <row r="78" spans="1:8" s="6" customFormat="1" ht="25.5" x14ac:dyDescent="0.25">
      <c r="A78" s="51"/>
      <c r="B78" s="57" t="s">
        <v>733</v>
      </c>
      <c r="C78" s="45" t="s">
        <v>599</v>
      </c>
      <c r="D78" s="47">
        <v>1</v>
      </c>
      <c r="E78" s="47" t="s">
        <v>11</v>
      </c>
      <c r="F78" s="16"/>
      <c r="G78" s="16"/>
      <c r="H78" s="62">
        <f t="shared" si="3"/>
        <v>0</v>
      </c>
    </row>
    <row r="79" spans="1:8" s="6" customFormat="1" ht="25.5" x14ac:dyDescent="0.25">
      <c r="A79" s="51"/>
      <c r="B79" s="57" t="s">
        <v>734</v>
      </c>
      <c r="C79" s="45" t="s">
        <v>600</v>
      </c>
      <c r="D79" s="47">
        <v>3</v>
      </c>
      <c r="E79" s="47" t="s">
        <v>11</v>
      </c>
      <c r="F79" s="16"/>
      <c r="G79" s="16"/>
      <c r="H79" s="62">
        <f t="shared" si="3"/>
        <v>0</v>
      </c>
    </row>
    <row r="80" spans="1:8" s="6" customFormat="1" ht="38.25" x14ac:dyDescent="0.25">
      <c r="A80" s="51"/>
      <c r="B80" s="57" t="s">
        <v>735</v>
      </c>
      <c r="C80" s="45" t="s">
        <v>601</v>
      </c>
      <c r="D80" s="47">
        <v>1</v>
      </c>
      <c r="E80" s="47" t="s">
        <v>11</v>
      </c>
      <c r="F80" s="16"/>
      <c r="G80" s="16"/>
      <c r="H80" s="62">
        <f t="shared" si="3"/>
        <v>0</v>
      </c>
    </row>
    <row r="81" spans="1:8" s="6" customFormat="1" x14ac:dyDescent="0.25">
      <c r="A81" s="51"/>
      <c r="B81" s="57" t="s">
        <v>67</v>
      </c>
      <c r="C81" s="45" t="s">
        <v>563</v>
      </c>
      <c r="D81" s="47"/>
      <c r="E81" s="47"/>
      <c r="F81" s="61"/>
      <c r="G81" s="61"/>
      <c r="H81" s="62"/>
    </row>
    <row r="82" spans="1:8" s="6" customFormat="1" x14ac:dyDescent="0.25">
      <c r="A82" s="51"/>
      <c r="B82" s="57" t="s">
        <v>736</v>
      </c>
      <c r="C82" s="45" t="s">
        <v>564</v>
      </c>
      <c r="D82" s="47">
        <v>2</v>
      </c>
      <c r="E82" s="47" t="s">
        <v>11</v>
      </c>
      <c r="F82" s="16"/>
      <c r="G82" s="16"/>
      <c r="H82" s="62">
        <f t="shared" ref="H82:H96" si="4">SUM(F82:G82)*D82</f>
        <v>0</v>
      </c>
    </row>
    <row r="83" spans="1:8" s="6" customFormat="1" x14ac:dyDescent="0.25">
      <c r="A83" s="51"/>
      <c r="B83" s="57" t="s">
        <v>737</v>
      </c>
      <c r="C83" s="45" t="s">
        <v>566</v>
      </c>
      <c r="D83" s="47">
        <v>1</v>
      </c>
      <c r="E83" s="47" t="s">
        <v>11</v>
      </c>
      <c r="F83" s="16"/>
      <c r="G83" s="16"/>
      <c r="H83" s="62">
        <f t="shared" si="4"/>
        <v>0</v>
      </c>
    </row>
    <row r="84" spans="1:8" s="6" customFormat="1" x14ac:dyDescent="0.25">
      <c r="A84" s="51"/>
      <c r="B84" s="57" t="s">
        <v>738</v>
      </c>
      <c r="C84" s="45" t="s">
        <v>567</v>
      </c>
      <c r="D84" s="47">
        <v>1</v>
      </c>
      <c r="E84" s="47" t="s">
        <v>11</v>
      </c>
      <c r="F84" s="16"/>
      <c r="G84" s="16"/>
      <c r="H84" s="62">
        <f t="shared" si="4"/>
        <v>0</v>
      </c>
    </row>
    <row r="85" spans="1:8" s="6" customFormat="1" x14ac:dyDescent="0.25">
      <c r="A85" s="51"/>
      <c r="B85" s="57" t="s">
        <v>739</v>
      </c>
      <c r="C85" s="45" t="s">
        <v>565</v>
      </c>
      <c r="D85" s="47">
        <v>1</v>
      </c>
      <c r="E85" s="47" t="s">
        <v>11</v>
      </c>
      <c r="F85" s="16"/>
      <c r="G85" s="16"/>
      <c r="H85" s="62">
        <f t="shared" si="4"/>
        <v>0</v>
      </c>
    </row>
    <row r="86" spans="1:8" s="6" customFormat="1" ht="25.5" x14ac:dyDescent="0.25">
      <c r="A86" s="51"/>
      <c r="B86" s="57" t="s">
        <v>740</v>
      </c>
      <c r="C86" s="45" t="s">
        <v>650</v>
      </c>
      <c r="D86" s="47">
        <v>12</v>
      </c>
      <c r="E86" s="47" t="s">
        <v>16</v>
      </c>
      <c r="F86" s="16"/>
      <c r="G86" s="16"/>
      <c r="H86" s="62">
        <f t="shared" si="4"/>
        <v>0</v>
      </c>
    </row>
    <row r="87" spans="1:8" s="6" customFormat="1" x14ac:dyDescent="0.25">
      <c r="A87" s="51"/>
      <c r="B87" s="57" t="s">
        <v>741</v>
      </c>
      <c r="C87" s="45" t="s">
        <v>652</v>
      </c>
      <c r="D87" s="47">
        <v>3</v>
      </c>
      <c r="E87" s="47" t="s">
        <v>18</v>
      </c>
      <c r="F87" s="16"/>
      <c r="G87" s="16"/>
      <c r="H87" s="62">
        <f t="shared" si="4"/>
        <v>0</v>
      </c>
    </row>
    <row r="88" spans="1:8" s="6" customFormat="1" x14ac:dyDescent="0.25">
      <c r="A88" s="51"/>
      <c r="B88" s="57" t="s">
        <v>742</v>
      </c>
      <c r="C88" s="45" t="s">
        <v>649</v>
      </c>
      <c r="D88" s="47"/>
      <c r="E88" s="47"/>
      <c r="F88" s="61"/>
      <c r="G88" s="61"/>
      <c r="H88" s="62"/>
    </row>
    <row r="89" spans="1:8" s="6" customFormat="1" ht="25.5" x14ac:dyDescent="0.25">
      <c r="A89" s="51"/>
      <c r="B89" s="57" t="s">
        <v>743</v>
      </c>
      <c r="C89" s="45" t="s">
        <v>933</v>
      </c>
      <c r="D89" s="47">
        <v>1</v>
      </c>
      <c r="E89" s="47" t="s">
        <v>11</v>
      </c>
      <c r="F89" s="16"/>
      <c r="G89" s="16"/>
      <c r="H89" s="62">
        <f>SUM(F89:G89)*D89</f>
        <v>0</v>
      </c>
    </row>
    <row r="90" spans="1:8" s="6" customFormat="1" ht="25.5" x14ac:dyDescent="0.25">
      <c r="A90" s="51"/>
      <c r="B90" s="57" t="s">
        <v>744</v>
      </c>
      <c r="C90" s="45" t="s">
        <v>934</v>
      </c>
      <c r="D90" s="47">
        <v>2</v>
      </c>
      <c r="E90" s="47" t="s">
        <v>11</v>
      </c>
      <c r="F90" s="16"/>
      <c r="G90" s="16"/>
      <c r="H90" s="62">
        <f t="shared" ref="H90:H91" si="5">SUM(F90:G90)*D90</f>
        <v>0</v>
      </c>
    </row>
    <row r="91" spans="1:8" s="6" customFormat="1" ht="25.5" x14ac:dyDescent="0.25">
      <c r="A91" s="51"/>
      <c r="B91" s="57" t="s">
        <v>745</v>
      </c>
      <c r="C91" s="45" t="s">
        <v>935</v>
      </c>
      <c r="D91" s="47">
        <v>3</v>
      </c>
      <c r="E91" s="47" t="s">
        <v>11</v>
      </c>
      <c r="F91" s="16"/>
      <c r="G91" s="16"/>
      <c r="H91" s="62">
        <f t="shared" si="5"/>
        <v>0</v>
      </c>
    </row>
    <row r="92" spans="1:8" s="6" customFormat="1" x14ac:dyDescent="0.25">
      <c r="A92" s="51"/>
      <c r="B92" s="57" t="s">
        <v>746</v>
      </c>
      <c r="C92" s="45" t="s">
        <v>72</v>
      </c>
      <c r="D92" s="47"/>
      <c r="E92" s="47"/>
      <c r="F92" s="61"/>
      <c r="G92" s="61"/>
      <c r="H92" s="62"/>
    </row>
    <row r="93" spans="1:8" s="6" customFormat="1" ht="25.5" x14ac:dyDescent="0.25">
      <c r="A93" s="51"/>
      <c r="B93" s="57" t="s">
        <v>747</v>
      </c>
      <c r="C93" s="45" t="s">
        <v>597</v>
      </c>
      <c r="D93" s="47">
        <v>9</v>
      </c>
      <c r="E93" s="47" t="s">
        <v>18</v>
      </c>
      <c r="F93" s="16"/>
      <c r="G93" s="16"/>
      <c r="H93" s="62">
        <f t="shared" si="4"/>
        <v>0</v>
      </c>
    </row>
    <row r="94" spans="1:8" s="6" customFormat="1" ht="25.5" x14ac:dyDescent="0.25">
      <c r="A94" s="51"/>
      <c r="B94" s="57" t="s">
        <v>748</v>
      </c>
      <c r="C94" s="45" t="s">
        <v>884</v>
      </c>
      <c r="D94" s="47">
        <v>14.1</v>
      </c>
      <c r="E94" s="47" t="s">
        <v>18</v>
      </c>
      <c r="F94" s="16"/>
      <c r="G94" s="16"/>
      <c r="H94" s="62">
        <f t="shared" si="4"/>
        <v>0</v>
      </c>
    </row>
    <row r="95" spans="1:8" s="6" customFormat="1" ht="25.5" x14ac:dyDescent="0.25">
      <c r="A95" s="51"/>
      <c r="B95" s="57" t="s">
        <v>886</v>
      </c>
      <c r="C95" s="45" t="s">
        <v>885</v>
      </c>
      <c r="D95" s="47">
        <v>1.8</v>
      </c>
      <c r="E95" s="47" t="s">
        <v>18</v>
      </c>
      <c r="F95" s="16"/>
      <c r="G95" s="16"/>
      <c r="H95" s="62">
        <f t="shared" si="4"/>
        <v>0</v>
      </c>
    </row>
    <row r="96" spans="1:8" s="6" customFormat="1" ht="25.5" x14ac:dyDescent="0.25">
      <c r="A96" s="51"/>
      <c r="B96" s="57" t="s">
        <v>887</v>
      </c>
      <c r="C96" s="45" t="s">
        <v>888</v>
      </c>
      <c r="D96" s="47">
        <v>16</v>
      </c>
      <c r="E96" s="47" t="s">
        <v>18</v>
      </c>
      <c r="F96" s="16"/>
      <c r="G96" s="16"/>
      <c r="H96" s="62">
        <f t="shared" si="4"/>
        <v>0</v>
      </c>
    </row>
    <row r="97" spans="1:8" x14ac:dyDescent="0.25">
      <c r="A97" s="58"/>
      <c r="B97" s="59">
        <v>9</v>
      </c>
      <c r="C97" s="239" t="s">
        <v>570</v>
      </c>
      <c r="D97" s="240"/>
      <c r="E97" s="240"/>
      <c r="F97" s="240"/>
      <c r="G97" s="240"/>
      <c r="H97" s="241"/>
    </row>
    <row r="98" spans="1:8" x14ac:dyDescent="0.25">
      <c r="A98" s="43"/>
      <c r="B98" s="57" t="s">
        <v>68</v>
      </c>
      <c r="C98" s="64" t="s">
        <v>569</v>
      </c>
      <c r="D98" s="47">
        <v>25.16</v>
      </c>
      <c r="E98" s="47" t="s">
        <v>16</v>
      </c>
      <c r="F98" s="15"/>
      <c r="G98" s="15"/>
      <c r="H98" s="48">
        <f>SUM(F98:G98)*D98</f>
        <v>0</v>
      </c>
    </row>
    <row r="99" spans="1:8" ht="25.5" x14ac:dyDescent="0.25">
      <c r="A99" s="43"/>
      <c r="B99" s="57" t="s">
        <v>69</v>
      </c>
      <c r="C99" s="45" t="s">
        <v>654</v>
      </c>
      <c r="D99" s="47">
        <v>12</v>
      </c>
      <c r="E99" s="47" t="s">
        <v>16</v>
      </c>
      <c r="F99" s="15"/>
      <c r="G99" s="15"/>
      <c r="H99" s="48">
        <f t="shared" ref="H99:H101" si="6">SUM(F99:G99)*D99</f>
        <v>0</v>
      </c>
    </row>
    <row r="100" spans="1:8" ht="26.25" customHeight="1" x14ac:dyDescent="0.25">
      <c r="A100" s="43"/>
      <c r="B100" s="57" t="s">
        <v>960</v>
      </c>
      <c r="C100" s="45" t="s">
        <v>959</v>
      </c>
      <c r="D100" s="47">
        <v>2</v>
      </c>
      <c r="E100" s="47" t="s">
        <v>281</v>
      </c>
      <c r="F100" s="15"/>
      <c r="G100" s="15"/>
      <c r="H100" s="48">
        <f t="shared" si="6"/>
        <v>0</v>
      </c>
    </row>
    <row r="101" spans="1:8" x14ac:dyDescent="0.25">
      <c r="A101" s="43"/>
      <c r="B101" s="57" t="s">
        <v>961</v>
      </c>
      <c r="C101" s="45" t="s">
        <v>962</v>
      </c>
      <c r="D101" s="47">
        <v>4</v>
      </c>
      <c r="E101" s="47" t="s">
        <v>16</v>
      </c>
      <c r="F101" s="15"/>
      <c r="G101" s="15"/>
      <c r="H101" s="48">
        <f t="shared" si="6"/>
        <v>0</v>
      </c>
    </row>
    <row r="102" spans="1:8" x14ac:dyDescent="0.25">
      <c r="A102" s="49"/>
      <c r="B102" s="50">
        <v>10</v>
      </c>
      <c r="C102" s="220" t="s">
        <v>75</v>
      </c>
      <c r="D102" s="220"/>
      <c r="E102" s="220"/>
      <c r="F102" s="220"/>
      <c r="G102" s="220"/>
      <c r="H102" s="221"/>
    </row>
    <row r="103" spans="1:8" s="6" customFormat="1" x14ac:dyDescent="0.25">
      <c r="A103" s="51"/>
      <c r="B103" s="57" t="s">
        <v>722</v>
      </c>
      <c r="C103" s="45" t="s">
        <v>605</v>
      </c>
      <c r="D103" s="47">
        <v>163</v>
      </c>
      <c r="E103" s="47" t="s">
        <v>16</v>
      </c>
      <c r="F103" s="15"/>
      <c r="G103" s="15"/>
      <c r="H103" s="48">
        <f t="shared" ref="H103:H111" si="7">SUM(F103:G103)*D103</f>
        <v>0</v>
      </c>
    </row>
    <row r="104" spans="1:8" s="6" customFormat="1" x14ac:dyDescent="0.25">
      <c r="A104" s="51"/>
      <c r="B104" s="57" t="s">
        <v>723</v>
      </c>
      <c r="C104" s="45" t="s">
        <v>77</v>
      </c>
      <c r="D104" s="47">
        <v>287</v>
      </c>
      <c r="E104" s="47" t="s">
        <v>16</v>
      </c>
      <c r="F104" s="15"/>
      <c r="G104" s="15"/>
      <c r="H104" s="48">
        <f t="shared" si="7"/>
        <v>0</v>
      </c>
    </row>
    <row r="105" spans="1:8" s="6" customFormat="1" x14ac:dyDescent="0.25">
      <c r="A105" s="51"/>
      <c r="B105" s="57" t="s">
        <v>749</v>
      </c>
      <c r="C105" s="45" t="s">
        <v>167</v>
      </c>
      <c r="D105" s="47">
        <v>174</v>
      </c>
      <c r="E105" s="47" t="s">
        <v>16</v>
      </c>
      <c r="F105" s="15"/>
      <c r="G105" s="15"/>
      <c r="H105" s="48">
        <f t="shared" si="7"/>
        <v>0</v>
      </c>
    </row>
    <row r="106" spans="1:8" s="6" customFormat="1" x14ac:dyDescent="0.25">
      <c r="A106" s="51"/>
      <c r="B106" s="57" t="s">
        <v>750</v>
      </c>
      <c r="C106" s="45" t="s">
        <v>568</v>
      </c>
      <c r="D106" s="47">
        <v>603</v>
      </c>
      <c r="E106" s="47" t="s">
        <v>16</v>
      </c>
      <c r="F106" s="15"/>
      <c r="G106" s="15"/>
      <c r="H106" s="48">
        <f t="shared" si="7"/>
        <v>0</v>
      </c>
    </row>
    <row r="107" spans="1:8" s="6" customFormat="1" ht="25.5" x14ac:dyDescent="0.25">
      <c r="A107" s="51"/>
      <c r="B107" s="57" t="s">
        <v>751</v>
      </c>
      <c r="C107" s="45" t="s">
        <v>604</v>
      </c>
      <c r="D107" s="47">
        <v>27</v>
      </c>
      <c r="E107" s="47" t="s">
        <v>16</v>
      </c>
      <c r="F107" s="15"/>
      <c r="G107" s="15"/>
      <c r="H107" s="48">
        <f t="shared" si="7"/>
        <v>0</v>
      </c>
    </row>
    <row r="108" spans="1:8" s="6" customFormat="1" x14ac:dyDescent="0.25">
      <c r="A108" s="51"/>
      <c r="B108" s="57" t="s">
        <v>752</v>
      </c>
      <c r="C108" s="45" t="s">
        <v>602</v>
      </c>
      <c r="D108" s="47">
        <v>9</v>
      </c>
      <c r="E108" s="47" t="s">
        <v>16</v>
      </c>
      <c r="F108" s="15"/>
      <c r="G108" s="15"/>
      <c r="H108" s="48">
        <f t="shared" si="7"/>
        <v>0</v>
      </c>
    </row>
    <row r="109" spans="1:8" s="6" customFormat="1" x14ac:dyDescent="0.25">
      <c r="A109" s="51"/>
      <c r="B109" s="57" t="s">
        <v>753</v>
      </c>
      <c r="C109" s="45" t="s">
        <v>603</v>
      </c>
      <c r="D109" s="47">
        <v>26</v>
      </c>
      <c r="E109" s="47" t="s">
        <v>16</v>
      </c>
      <c r="F109" s="15"/>
      <c r="G109" s="15"/>
      <c r="H109" s="48">
        <f t="shared" si="7"/>
        <v>0</v>
      </c>
    </row>
    <row r="110" spans="1:8" s="6" customFormat="1" ht="25.5" x14ac:dyDescent="0.25">
      <c r="A110" s="51"/>
      <c r="B110" s="57" t="s">
        <v>754</v>
      </c>
      <c r="C110" s="45" t="s">
        <v>642</v>
      </c>
      <c r="D110" s="47">
        <v>3</v>
      </c>
      <c r="E110" s="47" t="s">
        <v>16</v>
      </c>
      <c r="F110" s="15"/>
      <c r="G110" s="15"/>
      <c r="H110" s="48">
        <f t="shared" si="7"/>
        <v>0</v>
      </c>
    </row>
    <row r="111" spans="1:8" s="6" customFormat="1" ht="30.75" customHeight="1" x14ac:dyDescent="0.25">
      <c r="A111" s="51"/>
      <c r="B111" s="57" t="s">
        <v>890</v>
      </c>
      <c r="C111" s="45" t="s">
        <v>889</v>
      </c>
      <c r="D111" s="47">
        <v>54</v>
      </c>
      <c r="E111" s="47" t="s">
        <v>16</v>
      </c>
      <c r="F111" s="15"/>
      <c r="G111" s="15"/>
      <c r="H111" s="48">
        <f t="shared" si="7"/>
        <v>0</v>
      </c>
    </row>
    <row r="112" spans="1:8" x14ac:dyDescent="0.25">
      <c r="A112" s="49"/>
      <c r="B112" s="50">
        <v>11</v>
      </c>
      <c r="C112" s="239" t="s">
        <v>79</v>
      </c>
      <c r="D112" s="240"/>
      <c r="E112" s="240"/>
      <c r="F112" s="240"/>
      <c r="G112" s="240"/>
      <c r="H112" s="241"/>
    </row>
    <row r="113" spans="1:9" x14ac:dyDescent="0.25">
      <c r="A113" s="65"/>
      <c r="B113" s="66" t="s">
        <v>73</v>
      </c>
      <c r="C113" s="67" t="s">
        <v>668</v>
      </c>
      <c r="D113" s="68"/>
      <c r="E113" s="69"/>
      <c r="F113" s="70"/>
      <c r="G113" s="70"/>
      <c r="H113" s="71"/>
    </row>
    <row r="114" spans="1:9" x14ac:dyDescent="0.25">
      <c r="A114" s="72"/>
      <c r="B114" s="73" t="s">
        <v>755</v>
      </c>
      <c r="C114" s="74" t="s">
        <v>669</v>
      </c>
      <c r="D114" s="75">
        <v>80</v>
      </c>
      <c r="E114" s="76" t="s">
        <v>18</v>
      </c>
      <c r="F114" s="17"/>
      <c r="G114" s="18"/>
      <c r="H114" s="48">
        <f>SUM(F114:G114)*D114</f>
        <v>0</v>
      </c>
      <c r="I114" s="11"/>
    </row>
    <row r="115" spans="1:9" x14ac:dyDescent="0.25">
      <c r="A115" s="72"/>
      <c r="B115" s="73" t="s">
        <v>756</v>
      </c>
      <c r="C115" s="74" t="s">
        <v>670</v>
      </c>
      <c r="D115" s="75">
        <v>18</v>
      </c>
      <c r="E115" s="76" t="s">
        <v>18</v>
      </c>
      <c r="F115" s="17"/>
      <c r="G115" s="18"/>
      <c r="H115" s="48">
        <f t="shared" ref="H115:H130" si="8">SUM(F115:G115)*D115</f>
        <v>0</v>
      </c>
    </row>
    <row r="116" spans="1:9" x14ac:dyDescent="0.25">
      <c r="A116" s="72"/>
      <c r="B116" s="73" t="s">
        <v>757</v>
      </c>
      <c r="C116" s="74" t="s">
        <v>671</v>
      </c>
      <c r="D116" s="75">
        <v>48</v>
      </c>
      <c r="E116" s="77" t="s">
        <v>11</v>
      </c>
      <c r="F116" s="17"/>
      <c r="G116" s="18"/>
      <c r="H116" s="48">
        <f t="shared" si="8"/>
        <v>0</v>
      </c>
    </row>
    <row r="117" spans="1:9" x14ac:dyDescent="0.25">
      <c r="A117" s="72"/>
      <c r="B117" s="73" t="s">
        <v>758</v>
      </c>
      <c r="C117" s="74" t="s">
        <v>672</v>
      </c>
      <c r="D117" s="75">
        <v>2</v>
      </c>
      <c r="E117" s="77" t="s">
        <v>11</v>
      </c>
      <c r="F117" s="17"/>
      <c r="G117" s="18"/>
      <c r="H117" s="48">
        <f t="shared" si="8"/>
        <v>0</v>
      </c>
    </row>
    <row r="118" spans="1:9" x14ac:dyDescent="0.25">
      <c r="A118" s="72"/>
      <c r="B118" s="73" t="s">
        <v>759</v>
      </c>
      <c r="C118" s="74" t="s">
        <v>673</v>
      </c>
      <c r="D118" s="75">
        <v>22</v>
      </c>
      <c r="E118" s="77" t="s">
        <v>11</v>
      </c>
      <c r="F118" s="17"/>
      <c r="G118" s="18"/>
      <c r="H118" s="48">
        <f t="shared" si="8"/>
        <v>0</v>
      </c>
    </row>
    <row r="119" spans="1:9" x14ac:dyDescent="0.25">
      <c r="A119" s="72"/>
      <c r="B119" s="73" t="s">
        <v>760</v>
      </c>
      <c r="C119" s="74" t="s">
        <v>674</v>
      </c>
      <c r="D119" s="75">
        <v>1</v>
      </c>
      <c r="E119" s="77" t="s">
        <v>11</v>
      </c>
      <c r="F119" s="17"/>
      <c r="G119" s="18"/>
      <c r="H119" s="48">
        <f t="shared" si="8"/>
        <v>0</v>
      </c>
    </row>
    <row r="120" spans="1:9" x14ac:dyDescent="0.25">
      <c r="A120" s="72"/>
      <c r="B120" s="73" t="s">
        <v>761</v>
      </c>
      <c r="C120" s="74" t="s">
        <v>675</v>
      </c>
      <c r="D120" s="75">
        <v>42</v>
      </c>
      <c r="E120" s="77" t="s">
        <v>11</v>
      </c>
      <c r="F120" s="17"/>
      <c r="G120" s="18"/>
      <c r="H120" s="48">
        <f t="shared" si="8"/>
        <v>0</v>
      </c>
    </row>
    <row r="121" spans="1:9" x14ac:dyDescent="0.25">
      <c r="A121" s="72"/>
      <c r="B121" s="73" t="s">
        <v>762</v>
      </c>
      <c r="C121" s="74" t="s">
        <v>676</v>
      </c>
      <c r="D121" s="75">
        <v>25</v>
      </c>
      <c r="E121" s="77" t="s">
        <v>11</v>
      </c>
      <c r="F121" s="17"/>
      <c r="G121" s="18"/>
      <c r="H121" s="48">
        <f t="shared" si="8"/>
        <v>0</v>
      </c>
    </row>
    <row r="122" spans="1:9" x14ac:dyDescent="0.25">
      <c r="A122" s="72"/>
      <c r="B122" s="73" t="s">
        <v>763</v>
      </c>
      <c r="C122" s="74" t="s">
        <v>677</v>
      </c>
      <c r="D122" s="75">
        <v>3</v>
      </c>
      <c r="E122" s="77" t="s">
        <v>11</v>
      </c>
      <c r="F122" s="17"/>
      <c r="G122" s="18"/>
      <c r="H122" s="48">
        <f t="shared" si="8"/>
        <v>0</v>
      </c>
    </row>
    <row r="123" spans="1:9" x14ac:dyDescent="0.25">
      <c r="A123" s="72"/>
      <c r="B123" s="73" t="s">
        <v>764</v>
      </c>
      <c r="C123" s="74" t="s">
        <v>678</v>
      </c>
      <c r="D123" s="75">
        <v>38</v>
      </c>
      <c r="E123" s="77" t="s">
        <v>11</v>
      </c>
      <c r="F123" s="17"/>
      <c r="G123" s="18"/>
      <c r="H123" s="48">
        <f t="shared" si="8"/>
        <v>0</v>
      </c>
    </row>
    <row r="124" spans="1:9" x14ac:dyDescent="0.25">
      <c r="A124" s="72"/>
      <c r="B124" s="73" t="s">
        <v>765</v>
      </c>
      <c r="C124" s="74" t="s">
        <v>679</v>
      </c>
      <c r="D124" s="75">
        <v>4</v>
      </c>
      <c r="E124" s="77" t="s">
        <v>11</v>
      </c>
      <c r="F124" s="17"/>
      <c r="G124" s="18"/>
      <c r="H124" s="48">
        <f t="shared" si="8"/>
        <v>0</v>
      </c>
    </row>
    <row r="125" spans="1:9" x14ac:dyDescent="0.25">
      <c r="A125" s="72"/>
      <c r="B125" s="73" t="s">
        <v>766</v>
      </c>
      <c r="C125" s="74" t="s">
        <v>680</v>
      </c>
      <c r="D125" s="75">
        <v>9</v>
      </c>
      <c r="E125" s="77" t="s">
        <v>11</v>
      </c>
      <c r="F125" s="17"/>
      <c r="G125" s="18"/>
      <c r="H125" s="48">
        <f t="shared" si="8"/>
        <v>0</v>
      </c>
    </row>
    <row r="126" spans="1:9" x14ac:dyDescent="0.25">
      <c r="A126" s="72"/>
      <c r="B126" s="73" t="s">
        <v>767</v>
      </c>
      <c r="C126" s="74" t="s">
        <v>681</v>
      </c>
      <c r="D126" s="75">
        <v>3</v>
      </c>
      <c r="E126" s="77" t="s">
        <v>11</v>
      </c>
      <c r="F126" s="17"/>
      <c r="G126" s="18"/>
      <c r="H126" s="48">
        <f t="shared" si="8"/>
        <v>0</v>
      </c>
    </row>
    <row r="127" spans="1:9" x14ac:dyDescent="0.25">
      <c r="A127" s="72"/>
      <c r="B127" s="73" t="s">
        <v>768</v>
      </c>
      <c r="C127" s="74" t="s">
        <v>682</v>
      </c>
      <c r="D127" s="75">
        <v>9</v>
      </c>
      <c r="E127" s="77" t="s">
        <v>11</v>
      </c>
      <c r="F127" s="17"/>
      <c r="G127" s="18"/>
      <c r="H127" s="48">
        <f t="shared" si="8"/>
        <v>0</v>
      </c>
    </row>
    <row r="128" spans="1:9" x14ac:dyDescent="0.25">
      <c r="A128" s="72"/>
      <c r="B128" s="73" t="s">
        <v>769</v>
      </c>
      <c r="C128" s="74" t="s">
        <v>683</v>
      </c>
      <c r="D128" s="75">
        <v>60</v>
      </c>
      <c r="E128" s="76" t="s">
        <v>684</v>
      </c>
      <c r="F128" s="78" t="s">
        <v>14</v>
      </c>
      <c r="G128" s="18"/>
      <c r="H128" s="48">
        <f t="shared" si="8"/>
        <v>0</v>
      </c>
    </row>
    <row r="129" spans="1:8" x14ac:dyDescent="0.25">
      <c r="A129" s="72"/>
      <c r="B129" s="73" t="s">
        <v>770</v>
      </c>
      <c r="C129" s="74" t="s">
        <v>685</v>
      </c>
      <c r="D129" s="75">
        <v>40</v>
      </c>
      <c r="E129" s="76" t="s">
        <v>684</v>
      </c>
      <c r="F129" s="78" t="s">
        <v>14</v>
      </c>
      <c r="G129" s="18"/>
      <c r="H129" s="48">
        <f t="shared" si="8"/>
        <v>0</v>
      </c>
    </row>
    <row r="130" spans="1:8" ht="38.25" x14ac:dyDescent="0.25">
      <c r="A130" s="72"/>
      <c r="B130" s="73" t="s">
        <v>771</v>
      </c>
      <c r="C130" s="74" t="s">
        <v>686</v>
      </c>
      <c r="D130" s="75">
        <v>1</v>
      </c>
      <c r="E130" s="76" t="s">
        <v>44</v>
      </c>
      <c r="F130" s="17"/>
      <c r="G130" s="79" t="s">
        <v>14</v>
      </c>
      <c r="H130" s="48">
        <f t="shared" si="8"/>
        <v>0</v>
      </c>
    </row>
    <row r="131" spans="1:8" x14ac:dyDescent="0.25">
      <c r="A131" s="80"/>
      <c r="B131" s="81" t="s">
        <v>74</v>
      </c>
      <c r="C131" s="82" t="s">
        <v>687</v>
      </c>
      <c r="D131" s="83"/>
      <c r="E131" s="77"/>
      <c r="F131" s="84"/>
      <c r="G131" s="84"/>
      <c r="H131" s="48"/>
    </row>
    <row r="132" spans="1:8" x14ac:dyDescent="0.25">
      <c r="A132" s="80"/>
      <c r="B132" s="73" t="s">
        <v>772</v>
      </c>
      <c r="C132" s="74" t="s">
        <v>688</v>
      </c>
      <c r="D132" s="83">
        <v>12</v>
      </c>
      <c r="E132" s="77" t="s">
        <v>18</v>
      </c>
      <c r="F132" s="19"/>
      <c r="G132" s="19"/>
      <c r="H132" s="48">
        <f t="shared" ref="H132:H175" si="9">SUM(F132:G132)*D132</f>
        <v>0</v>
      </c>
    </row>
    <row r="133" spans="1:8" x14ac:dyDescent="0.25">
      <c r="A133" s="80"/>
      <c r="B133" s="73" t="s">
        <v>773</v>
      </c>
      <c r="C133" s="74" t="s">
        <v>689</v>
      </c>
      <c r="D133" s="83">
        <v>52</v>
      </c>
      <c r="E133" s="77" t="s">
        <v>18</v>
      </c>
      <c r="F133" s="19"/>
      <c r="G133" s="19"/>
      <c r="H133" s="48">
        <f t="shared" si="9"/>
        <v>0</v>
      </c>
    </row>
    <row r="134" spans="1:8" x14ac:dyDescent="0.25">
      <c r="A134" s="80"/>
      <c r="B134" s="73" t="s">
        <v>774</v>
      </c>
      <c r="C134" s="74" t="s">
        <v>690</v>
      </c>
      <c r="D134" s="83">
        <v>10</v>
      </c>
      <c r="E134" s="77" t="s">
        <v>18</v>
      </c>
      <c r="F134" s="19"/>
      <c r="G134" s="19"/>
      <c r="H134" s="48">
        <f t="shared" si="9"/>
        <v>0</v>
      </c>
    </row>
    <row r="135" spans="1:8" x14ac:dyDescent="0.25">
      <c r="A135" s="80"/>
      <c r="B135" s="73" t="s">
        <v>775</v>
      </c>
      <c r="C135" s="74" t="s">
        <v>691</v>
      </c>
      <c r="D135" s="83">
        <v>26</v>
      </c>
      <c r="E135" s="77" t="s">
        <v>18</v>
      </c>
      <c r="F135" s="19"/>
      <c r="G135" s="19"/>
      <c r="H135" s="48">
        <f t="shared" si="9"/>
        <v>0</v>
      </c>
    </row>
    <row r="136" spans="1:8" x14ac:dyDescent="0.25">
      <c r="A136" s="80"/>
      <c r="B136" s="73" t="s">
        <v>776</v>
      </c>
      <c r="C136" s="74" t="s">
        <v>692</v>
      </c>
      <c r="D136" s="83">
        <v>25</v>
      </c>
      <c r="E136" s="77" t="s">
        <v>11</v>
      </c>
      <c r="F136" s="19"/>
      <c r="G136" s="19"/>
      <c r="H136" s="48">
        <f t="shared" si="9"/>
        <v>0</v>
      </c>
    </row>
    <row r="137" spans="1:8" x14ac:dyDescent="0.25">
      <c r="A137" s="80"/>
      <c r="B137" s="73" t="s">
        <v>777</v>
      </c>
      <c r="C137" s="74" t="s">
        <v>693</v>
      </c>
      <c r="D137" s="83">
        <v>14</v>
      </c>
      <c r="E137" s="77" t="s">
        <v>11</v>
      </c>
      <c r="F137" s="19"/>
      <c r="G137" s="19"/>
      <c r="H137" s="48">
        <f t="shared" si="9"/>
        <v>0</v>
      </c>
    </row>
    <row r="138" spans="1:8" x14ac:dyDescent="0.25">
      <c r="A138" s="72"/>
      <c r="B138" s="73" t="s">
        <v>778</v>
      </c>
      <c r="C138" s="74" t="s">
        <v>694</v>
      </c>
      <c r="D138" s="75">
        <v>12</v>
      </c>
      <c r="E138" s="77" t="s">
        <v>11</v>
      </c>
      <c r="F138" s="17"/>
      <c r="G138" s="19"/>
      <c r="H138" s="48">
        <f t="shared" si="9"/>
        <v>0</v>
      </c>
    </row>
    <row r="139" spans="1:8" x14ac:dyDescent="0.25">
      <c r="A139" s="72"/>
      <c r="B139" s="73" t="s">
        <v>779</v>
      </c>
      <c r="C139" s="74" t="s">
        <v>695</v>
      </c>
      <c r="D139" s="75">
        <v>20</v>
      </c>
      <c r="E139" s="77" t="s">
        <v>11</v>
      </c>
      <c r="F139" s="17"/>
      <c r="G139" s="19"/>
      <c r="H139" s="48">
        <f t="shared" si="9"/>
        <v>0</v>
      </c>
    </row>
    <row r="140" spans="1:8" x14ac:dyDescent="0.25">
      <c r="A140" s="72"/>
      <c r="B140" s="73" t="s">
        <v>780</v>
      </c>
      <c r="C140" s="74" t="s">
        <v>696</v>
      </c>
      <c r="D140" s="75">
        <v>28</v>
      </c>
      <c r="E140" s="77" t="s">
        <v>11</v>
      </c>
      <c r="F140" s="17"/>
      <c r="G140" s="19"/>
      <c r="H140" s="48">
        <f t="shared" si="9"/>
        <v>0</v>
      </c>
    </row>
    <row r="141" spans="1:8" x14ac:dyDescent="0.25">
      <c r="A141" s="72"/>
      <c r="B141" s="73" t="s">
        <v>781</v>
      </c>
      <c r="C141" s="74" t="s">
        <v>697</v>
      </c>
      <c r="D141" s="75">
        <v>6</v>
      </c>
      <c r="E141" s="77" t="s">
        <v>11</v>
      </c>
      <c r="F141" s="17"/>
      <c r="G141" s="19"/>
      <c r="H141" s="48">
        <f t="shared" si="9"/>
        <v>0</v>
      </c>
    </row>
    <row r="142" spans="1:8" x14ac:dyDescent="0.25">
      <c r="A142" s="72"/>
      <c r="B142" s="73" t="s">
        <v>782</v>
      </c>
      <c r="C142" s="74" t="s">
        <v>698</v>
      </c>
      <c r="D142" s="75">
        <v>7</v>
      </c>
      <c r="E142" s="77" t="s">
        <v>11</v>
      </c>
      <c r="F142" s="17"/>
      <c r="G142" s="19"/>
      <c r="H142" s="48">
        <f t="shared" si="9"/>
        <v>0</v>
      </c>
    </row>
    <row r="143" spans="1:8" x14ac:dyDescent="0.25">
      <c r="A143" s="72"/>
      <c r="B143" s="73" t="s">
        <v>783</v>
      </c>
      <c r="C143" s="74" t="s">
        <v>699</v>
      </c>
      <c r="D143" s="75">
        <v>1</v>
      </c>
      <c r="E143" s="77" t="s">
        <v>11</v>
      </c>
      <c r="F143" s="17"/>
      <c r="G143" s="19"/>
      <c r="H143" s="48">
        <f t="shared" si="9"/>
        <v>0</v>
      </c>
    </row>
    <row r="144" spans="1:8" x14ac:dyDescent="0.25">
      <c r="A144" s="72"/>
      <c r="B144" s="73" t="s">
        <v>784</v>
      </c>
      <c r="C144" s="74" t="s">
        <v>700</v>
      </c>
      <c r="D144" s="75">
        <v>1</v>
      </c>
      <c r="E144" s="77" t="s">
        <v>11</v>
      </c>
      <c r="F144" s="17"/>
      <c r="G144" s="19"/>
      <c r="H144" s="48">
        <f t="shared" si="9"/>
        <v>0</v>
      </c>
    </row>
    <row r="145" spans="1:8" x14ac:dyDescent="0.25">
      <c r="A145" s="72"/>
      <c r="B145" s="73" t="s">
        <v>785</v>
      </c>
      <c r="C145" s="74" t="s">
        <v>701</v>
      </c>
      <c r="D145" s="75">
        <v>1</v>
      </c>
      <c r="E145" s="77" t="s">
        <v>11</v>
      </c>
      <c r="F145" s="17"/>
      <c r="G145" s="19"/>
      <c r="H145" s="48">
        <f t="shared" si="9"/>
        <v>0</v>
      </c>
    </row>
    <row r="146" spans="1:8" x14ac:dyDescent="0.25">
      <c r="A146" s="72"/>
      <c r="B146" s="73" t="s">
        <v>786</v>
      </c>
      <c r="C146" s="74" t="s">
        <v>702</v>
      </c>
      <c r="D146" s="75">
        <v>1</v>
      </c>
      <c r="E146" s="77" t="s">
        <v>11</v>
      </c>
      <c r="F146" s="17"/>
      <c r="G146" s="19"/>
      <c r="H146" s="48">
        <f t="shared" si="9"/>
        <v>0</v>
      </c>
    </row>
    <row r="147" spans="1:8" x14ac:dyDescent="0.25">
      <c r="A147" s="72"/>
      <c r="B147" s="73" t="s">
        <v>787</v>
      </c>
      <c r="C147" s="74" t="s">
        <v>703</v>
      </c>
      <c r="D147" s="75">
        <v>8</v>
      </c>
      <c r="E147" s="77" t="s">
        <v>11</v>
      </c>
      <c r="F147" s="17"/>
      <c r="G147" s="19"/>
      <c r="H147" s="48">
        <f t="shared" si="9"/>
        <v>0</v>
      </c>
    </row>
    <row r="148" spans="1:8" x14ac:dyDescent="0.25">
      <c r="A148" s="72"/>
      <c r="B148" s="73" t="s">
        <v>788</v>
      </c>
      <c r="C148" s="74" t="s">
        <v>704</v>
      </c>
      <c r="D148" s="75">
        <v>4</v>
      </c>
      <c r="E148" s="77" t="s">
        <v>11</v>
      </c>
      <c r="F148" s="17"/>
      <c r="G148" s="19"/>
      <c r="H148" s="48">
        <f t="shared" si="9"/>
        <v>0</v>
      </c>
    </row>
    <row r="149" spans="1:8" x14ac:dyDescent="0.25">
      <c r="A149" s="72"/>
      <c r="B149" s="73" t="s">
        <v>789</v>
      </c>
      <c r="C149" s="74" t="s">
        <v>705</v>
      </c>
      <c r="D149" s="75">
        <v>12</v>
      </c>
      <c r="E149" s="77" t="s">
        <v>11</v>
      </c>
      <c r="F149" s="17"/>
      <c r="G149" s="19"/>
      <c r="H149" s="48">
        <f t="shared" si="9"/>
        <v>0</v>
      </c>
    </row>
    <row r="150" spans="1:8" x14ac:dyDescent="0.25">
      <c r="A150" s="72"/>
      <c r="B150" s="73" t="s">
        <v>790</v>
      </c>
      <c r="C150" s="74" t="s">
        <v>706</v>
      </c>
      <c r="D150" s="75">
        <v>1</v>
      </c>
      <c r="E150" s="77" t="s">
        <v>11</v>
      </c>
      <c r="F150" s="17"/>
      <c r="G150" s="19"/>
      <c r="H150" s="48">
        <f t="shared" si="9"/>
        <v>0</v>
      </c>
    </row>
    <row r="151" spans="1:8" x14ac:dyDescent="0.25">
      <c r="A151" s="72"/>
      <c r="B151" s="73" t="s">
        <v>791</v>
      </c>
      <c r="C151" s="74" t="s">
        <v>707</v>
      </c>
      <c r="D151" s="75">
        <v>8</v>
      </c>
      <c r="E151" s="77" t="s">
        <v>11</v>
      </c>
      <c r="F151" s="17"/>
      <c r="G151" s="19"/>
      <c r="H151" s="48">
        <f t="shared" si="9"/>
        <v>0</v>
      </c>
    </row>
    <row r="152" spans="1:8" x14ac:dyDescent="0.25">
      <c r="A152" s="72"/>
      <c r="B152" s="73" t="s">
        <v>792</v>
      </c>
      <c r="C152" s="74" t="s">
        <v>708</v>
      </c>
      <c r="D152" s="75">
        <v>8</v>
      </c>
      <c r="E152" s="77" t="s">
        <v>11</v>
      </c>
      <c r="F152" s="17"/>
      <c r="G152" s="19"/>
      <c r="H152" s="48">
        <f t="shared" si="9"/>
        <v>0</v>
      </c>
    </row>
    <row r="153" spans="1:8" x14ac:dyDescent="0.25">
      <c r="A153" s="72"/>
      <c r="B153" s="73" t="s">
        <v>793</v>
      </c>
      <c r="C153" s="74" t="s">
        <v>709</v>
      </c>
      <c r="D153" s="75">
        <v>7</v>
      </c>
      <c r="E153" s="77" t="s">
        <v>11</v>
      </c>
      <c r="F153" s="17"/>
      <c r="G153" s="19"/>
      <c r="H153" s="48">
        <f t="shared" si="9"/>
        <v>0</v>
      </c>
    </row>
    <row r="154" spans="1:8" x14ac:dyDescent="0.25">
      <c r="A154" s="72"/>
      <c r="B154" s="73" t="s">
        <v>794</v>
      </c>
      <c r="C154" s="74" t="s">
        <v>710</v>
      </c>
      <c r="D154" s="75">
        <v>2</v>
      </c>
      <c r="E154" s="77" t="s">
        <v>11</v>
      </c>
      <c r="F154" s="17"/>
      <c r="G154" s="19"/>
      <c r="H154" s="48">
        <f t="shared" si="9"/>
        <v>0</v>
      </c>
    </row>
    <row r="155" spans="1:8" x14ac:dyDescent="0.25">
      <c r="A155" s="72"/>
      <c r="B155" s="73" t="s">
        <v>795</v>
      </c>
      <c r="C155" s="74" t="s">
        <v>711</v>
      </c>
      <c r="D155" s="75">
        <v>13</v>
      </c>
      <c r="E155" s="77" t="s">
        <v>11</v>
      </c>
      <c r="F155" s="17"/>
      <c r="G155" s="19"/>
      <c r="H155" s="48">
        <f t="shared" si="9"/>
        <v>0</v>
      </c>
    </row>
    <row r="156" spans="1:8" x14ac:dyDescent="0.25">
      <c r="A156" s="72"/>
      <c r="B156" s="73" t="s">
        <v>796</v>
      </c>
      <c r="C156" s="74" t="s">
        <v>712</v>
      </c>
      <c r="D156" s="75">
        <v>1</v>
      </c>
      <c r="E156" s="77" t="s">
        <v>11</v>
      </c>
      <c r="F156" s="17"/>
      <c r="G156" s="19"/>
      <c r="H156" s="48">
        <f t="shared" si="9"/>
        <v>0</v>
      </c>
    </row>
    <row r="157" spans="1:8" x14ac:dyDescent="0.25">
      <c r="A157" s="72"/>
      <c r="B157" s="73" t="s">
        <v>797</v>
      </c>
      <c r="C157" s="74" t="s">
        <v>713</v>
      </c>
      <c r="D157" s="75">
        <v>8</v>
      </c>
      <c r="E157" s="77" t="s">
        <v>11</v>
      </c>
      <c r="F157" s="17"/>
      <c r="G157" s="19"/>
      <c r="H157" s="48">
        <f t="shared" si="9"/>
        <v>0</v>
      </c>
    </row>
    <row r="158" spans="1:8" x14ac:dyDescent="0.25">
      <c r="A158" s="72"/>
      <c r="B158" s="73" t="s">
        <v>798</v>
      </c>
      <c r="C158" s="74" t="s">
        <v>714</v>
      </c>
      <c r="D158" s="75">
        <v>11</v>
      </c>
      <c r="E158" s="77" t="s">
        <v>11</v>
      </c>
      <c r="F158" s="17"/>
      <c r="G158" s="19"/>
      <c r="H158" s="48">
        <f t="shared" si="9"/>
        <v>0</v>
      </c>
    </row>
    <row r="159" spans="1:8" x14ac:dyDescent="0.25">
      <c r="A159" s="72"/>
      <c r="B159" s="73" t="s">
        <v>799</v>
      </c>
      <c r="C159" s="74" t="s">
        <v>715</v>
      </c>
      <c r="D159" s="75">
        <v>2</v>
      </c>
      <c r="E159" s="77" t="s">
        <v>11</v>
      </c>
      <c r="F159" s="17"/>
      <c r="G159" s="19"/>
      <c r="H159" s="48">
        <f t="shared" si="9"/>
        <v>0</v>
      </c>
    </row>
    <row r="160" spans="1:8" x14ac:dyDescent="0.25">
      <c r="A160" s="72"/>
      <c r="B160" s="73" t="s">
        <v>800</v>
      </c>
      <c r="C160" s="74" t="s">
        <v>716</v>
      </c>
      <c r="D160" s="75">
        <v>1</v>
      </c>
      <c r="E160" s="77" t="s">
        <v>11</v>
      </c>
      <c r="F160" s="17"/>
      <c r="G160" s="19"/>
      <c r="H160" s="48">
        <f t="shared" si="9"/>
        <v>0</v>
      </c>
    </row>
    <row r="161" spans="1:8" x14ac:dyDescent="0.25">
      <c r="A161" s="72"/>
      <c r="B161" s="73" t="s">
        <v>801</v>
      </c>
      <c r="C161" s="74" t="s">
        <v>717</v>
      </c>
      <c r="D161" s="75">
        <v>1</v>
      </c>
      <c r="E161" s="77" t="s">
        <v>11</v>
      </c>
      <c r="F161" s="17"/>
      <c r="G161" s="19"/>
      <c r="H161" s="48">
        <f t="shared" si="9"/>
        <v>0</v>
      </c>
    </row>
    <row r="162" spans="1:8" ht="38.25" x14ac:dyDescent="0.25">
      <c r="A162" s="72"/>
      <c r="B162" s="73" t="s">
        <v>802</v>
      </c>
      <c r="C162" s="74" t="s">
        <v>686</v>
      </c>
      <c r="D162" s="75">
        <v>1</v>
      </c>
      <c r="E162" s="76" t="s">
        <v>44</v>
      </c>
      <c r="F162" s="17"/>
      <c r="G162" s="79" t="s">
        <v>14</v>
      </c>
      <c r="H162" s="48">
        <f t="shared" si="9"/>
        <v>0</v>
      </c>
    </row>
    <row r="163" spans="1:8" x14ac:dyDescent="0.25">
      <c r="A163" s="80"/>
      <c r="B163" s="73" t="s">
        <v>803</v>
      </c>
      <c r="C163" s="74" t="s">
        <v>718</v>
      </c>
      <c r="D163" s="83">
        <v>40</v>
      </c>
      <c r="E163" s="77" t="s">
        <v>719</v>
      </c>
      <c r="F163" s="84" t="s">
        <v>14</v>
      </c>
      <c r="G163" s="19"/>
      <c r="H163" s="48">
        <f t="shared" si="9"/>
        <v>0</v>
      </c>
    </row>
    <row r="164" spans="1:8" x14ac:dyDescent="0.25">
      <c r="A164" s="80"/>
      <c r="B164" s="73" t="s">
        <v>804</v>
      </c>
      <c r="C164" s="74" t="s">
        <v>720</v>
      </c>
      <c r="D164" s="83">
        <v>60</v>
      </c>
      <c r="E164" s="77" t="s">
        <v>719</v>
      </c>
      <c r="F164" s="84" t="s">
        <v>14</v>
      </c>
      <c r="G164" s="19"/>
      <c r="H164" s="48">
        <f t="shared" si="9"/>
        <v>0</v>
      </c>
    </row>
    <row r="165" spans="1:8" x14ac:dyDescent="0.25">
      <c r="A165" s="80"/>
      <c r="B165" s="73" t="s">
        <v>805</v>
      </c>
      <c r="C165" s="74" t="s">
        <v>721</v>
      </c>
      <c r="D165" s="83">
        <v>2</v>
      </c>
      <c r="E165" s="77" t="s">
        <v>11</v>
      </c>
      <c r="F165" s="84" t="s">
        <v>14</v>
      </c>
      <c r="G165" s="18"/>
      <c r="H165" s="48">
        <f t="shared" si="9"/>
        <v>0</v>
      </c>
    </row>
    <row r="166" spans="1:8" x14ac:dyDescent="0.25">
      <c r="A166" s="49"/>
      <c r="B166" s="50">
        <v>12</v>
      </c>
      <c r="C166" s="245" t="s">
        <v>80</v>
      </c>
      <c r="D166" s="246"/>
      <c r="E166" s="246"/>
      <c r="F166" s="246"/>
      <c r="G166" s="246"/>
      <c r="H166" s="247"/>
    </row>
    <row r="167" spans="1:8" s="6" customFormat="1" x14ac:dyDescent="0.25">
      <c r="A167" s="51"/>
      <c r="B167" s="85" t="s">
        <v>76</v>
      </c>
      <c r="C167" s="74" t="s">
        <v>936</v>
      </c>
      <c r="D167" s="75">
        <v>1</v>
      </c>
      <c r="E167" s="77" t="s">
        <v>11</v>
      </c>
      <c r="F167" s="17"/>
      <c r="G167" s="19"/>
      <c r="H167" s="48">
        <f t="shared" si="9"/>
        <v>0</v>
      </c>
    </row>
    <row r="168" spans="1:8" s="6" customFormat="1" x14ac:dyDescent="0.25">
      <c r="A168" s="51"/>
      <c r="B168" s="85" t="s">
        <v>78</v>
      </c>
      <c r="C168" s="45" t="s">
        <v>892</v>
      </c>
      <c r="D168" s="75">
        <v>33</v>
      </c>
      <c r="E168" s="77" t="s">
        <v>16</v>
      </c>
      <c r="F168" s="17"/>
      <c r="G168" s="19"/>
      <c r="H168" s="48">
        <f t="shared" si="9"/>
        <v>0</v>
      </c>
    </row>
    <row r="169" spans="1:8" s="6" customFormat="1" x14ac:dyDescent="0.25">
      <c r="A169" s="51"/>
      <c r="B169" s="85" t="s">
        <v>806</v>
      </c>
      <c r="C169" s="74" t="s">
        <v>199</v>
      </c>
      <c r="D169" s="75"/>
      <c r="E169" s="77"/>
      <c r="F169" s="78"/>
      <c r="G169" s="84"/>
      <c r="H169" s="48"/>
    </row>
    <row r="170" spans="1:8" s="6" customFormat="1" x14ac:dyDescent="0.25">
      <c r="A170" s="51"/>
      <c r="B170" s="86" t="s">
        <v>807</v>
      </c>
      <c r="C170" s="45" t="s">
        <v>937</v>
      </c>
      <c r="D170" s="47">
        <v>23</v>
      </c>
      <c r="E170" s="47" t="s">
        <v>11</v>
      </c>
      <c r="F170" s="15"/>
      <c r="G170" s="54" t="s">
        <v>14</v>
      </c>
      <c r="H170" s="48">
        <f t="shared" si="9"/>
        <v>0</v>
      </c>
    </row>
    <row r="171" spans="1:8" s="6" customFormat="1" x14ac:dyDescent="0.25">
      <c r="A171" s="51"/>
      <c r="B171" s="86" t="s">
        <v>808</v>
      </c>
      <c r="C171" s="45" t="s">
        <v>938</v>
      </c>
      <c r="D171" s="47">
        <v>3</v>
      </c>
      <c r="E171" s="47" t="s">
        <v>11</v>
      </c>
      <c r="F171" s="15"/>
      <c r="G171" s="54" t="s">
        <v>14</v>
      </c>
      <c r="H171" s="48">
        <f t="shared" si="9"/>
        <v>0</v>
      </c>
    </row>
    <row r="172" spans="1:8" s="6" customFormat="1" x14ac:dyDescent="0.25">
      <c r="A172" s="51"/>
      <c r="B172" s="86" t="s">
        <v>809</v>
      </c>
      <c r="C172" s="45" t="s">
        <v>891</v>
      </c>
      <c r="D172" s="47">
        <v>4</v>
      </c>
      <c r="E172" s="47" t="s">
        <v>11</v>
      </c>
      <c r="F172" s="15"/>
      <c r="G172" s="54" t="s">
        <v>14</v>
      </c>
      <c r="H172" s="48">
        <f t="shared" si="9"/>
        <v>0</v>
      </c>
    </row>
    <row r="173" spans="1:8" s="6" customFormat="1" ht="25.5" x14ac:dyDescent="0.25">
      <c r="A173" s="51"/>
      <c r="B173" s="86" t="s">
        <v>810</v>
      </c>
      <c r="C173" s="45" t="s">
        <v>939</v>
      </c>
      <c r="D173" s="47">
        <v>11</v>
      </c>
      <c r="E173" s="47" t="s">
        <v>11</v>
      </c>
      <c r="F173" s="15"/>
      <c r="G173" s="54" t="s">
        <v>14</v>
      </c>
      <c r="H173" s="48">
        <f t="shared" si="9"/>
        <v>0</v>
      </c>
    </row>
    <row r="174" spans="1:8" s="6" customFormat="1" ht="25.5" x14ac:dyDescent="0.25">
      <c r="A174" s="51"/>
      <c r="B174" s="86" t="s">
        <v>811</v>
      </c>
      <c r="C174" s="45" t="s">
        <v>940</v>
      </c>
      <c r="D174" s="46">
        <v>4</v>
      </c>
      <c r="E174" s="46" t="s">
        <v>11</v>
      </c>
      <c r="F174" s="14"/>
      <c r="G174" s="54" t="s">
        <v>14</v>
      </c>
      <c r="H174" s="48">
        <f t="shared" si="9"/>
        <v>0</v>
      </c>
    </row>
    <row r="175" spans="1:8" s="6" customFormat="1" ht="25.5" x14ac:dyDescent="0.25">
      <c r="A175" s="51"/>
      <c r="B175" s="86" t="s">
        <v>812</v>
      </c>
      <c r="C175" s="45" t="s">
        <v>606</v>
      </c>
      <c r="D175" s="46">
        <v>2</v>
      </c>
      <c r="E175" s="46" t="s">
        <v>11</v>
      </c>
      <c r="F175" s="14"/>
      <c r="G175" s="54" t="s">
        <v>14</v>
      </c>
      <c r="H175" s="48">
        <f t="shared" si="9"/>
        <v>0</v>
      </c>
    </row>
    <row r="176" spans="1:8" x14ac:dyDescent="0.25">
      <c r="A176" s="49"/>
      <c r="B176" s="50">
        <v>13</v>
      </c>
      <c r="C176" s="239" t="s">
        <v>578</v>
      </c>
      <c r="D176" s="240"/>
      <c r="E176" s="240"/>
      <c r="F176" s="240"/>
      <c r="G176" s="240"/>
      <c r="H176" s="241"/>
    </row>
    <row r="177" spans="1:8" s="6" customFormat="1" x14ac:dyDescent="0.25">
      <c r="A177" s="87"/>
      <c r="B177" s="86" t="s">
        <v>813</v>
      </c>
      <c r="C177" s="45" t="s">
        <v>164</v>
      </c>
      <c r="D177" s="46"/>
      <c r="E177" s="46"/>
      <c r="F177" s="88"/>
      <c r="G177" s="88"/>
      <c r="H177" s="62"/>
    </row>
    <row r="178" spans="1:8" s="6" customFormat="1" x14ac:dyDescent="0.25">
      <c r="A178" s="87"/>
      <c r="B178" s="86" t="s">
        <v>814</v>
      </c>
      <c r="C178" s="45" t="s">
        <v>571</v>
      </c>
      <c r="D178" s="46">
        <v>1</v>
      </c>
      <c r="E178" s="46" t="s">
        <v>11</v>
      </c>
      <c r="F178" s="20"/>
      <c r="G178" s="20"/>
      <c r="H178" s="62">
        <f t="shared" ref="H178:H199" si="10">SUM(F178:G178)*D178</f>
        <v>0</v>
      </c>
    </row>
    <row r="179" spans="1:8" s="6" customFormat="1" x14ac:dyDescent="0.25">
      <c r="A179" s="87"/>
      <c r="B179" s="86" t="s">
        <v>815</v>
      </c>
      <c r="C179" s="45" t="s">
        <v>572</v>
      </c>
      <c r="D179" s="46">
        <v>1</v>
      </c>
      <c r="E179" s="46" t="s">
        <v>11</v>
      </c>
      <c r="F179" s="20"/>
      <c r="G179" s="20"/>
      <c r="H179" s="62">
        <f t="shared" si="10"/>
        <v>0</v>
      </c>
    </row>
    <row r="180" spans="1:8" s="6" customFormat="1" x14ac:dyDescent="0.25">
      <c r="A180" s="87"/>
      <c r="B180" s="86" t="s">
        <v>816</v>
      </c>
      <c r="C180" s="45" t="s">
        <v>607</v>
      </c>
      <c r="D180" s="46">
        <v>1</v>
      </c>
      <c r="E180" s="46" t="s">
        <v>16</v>
      </c>
      <c r="F180" s="20"/>
      <c r="G180" s="20"/>
      <c r="H180" s="62">
        <f t="shared" si="10"/>
        <v>0</v>
      </c>
    </row>
    <row r="181" spans="1:8" s="6" customFormat="1" x14ac:dyDescent="0.25">
      <c r="A181" s="87"/>
      <c r="B181" s="86" t="s">
        <v>817</v>
      </c>
      <c r="C181" s="45" t="s">
        <v>573</v>
      </c>
      <c r="D181" s="46">
        <v>1</v>
      </c>
      <c r="E181" s="46" t="s">
        <v>11</v>
      </c>
      <c r="F181" s="20"/>
      <c r="G181" s="20"/>
      <c r="H181" s="62">
        <f t="shared" si="10"/>
        <v>0</v>
      </c>
    </row>
    <row r="182" spans="1:8" s="6" customFormat="1" x14ac:dyDescent="0.25">
      <c r="A182" s="87"/>
      <c r="B182" s="86" t="s">
        <v>818</v>
      </c>
      <c r="C182" s="45" t="s">
        <v>574</v>
      </c>
      <c r="D182" s="46">
        <v>1</v>
      </c>
      <c r="E182" s="46" t="s">
        <v>11</v>
      </c>
      <c r="F182" s="20"/>
      <c r="G182" s="20"/>
      <c r="H182" s="62">
        <f t="shared" si="10"/>
        <v>0</v>
      </c>
    </row>
    <row r="183" spans="1:8" s="6" customFormat="1" x14ac:dyDescent="0.25">
      <c r="A183" s="87"/>
      <c r="B183" s="86" t="s">
        <v>819</v>
      </c>
      <c r="C183" s="45" t="s">
        <v>85</v>
      </c>
      <c r="D183" s="46">
        <v>1</v>
      </c>
      <c r="E183" s="46" t="s">
        <v>11</v>
      </c>
      <c r="F183" s="20"/>
      <c r="G183" s="20"/>
      <c r="H183" s="62">
        <f t="shared" si="10"/>
        <v>0</v>
      </c>
    </row>
    <row r="184" spans="1:8" s="6" customFormat="1" ht="25.5" x14ac:dyDescent="0.25">
      <c r="A184" s="87"/>
      <c r="B184" s="86" t="s">
        <v>820</v>
      </c>
      <c r="C184" s="45" t="s">
        <v>575</v>
      </c>
      <c r="D184" s="46">
        <v>1</v>
      </c>
      <c r="E184" s="46" t="s">
        <v>11</v>
      </c>
      <c r="F184" s="20"/>
      <c r="G184" s="20"/>
      <c r="H184" s="62">
        <f t="shared" si="10"/>
        <v>0</v>
      </c>
    </row>
    <row r="185" spans="1:8" s="6" customFormat="1" ht="25.5" x14ac:dyDescent="0.25">
      <c r="A185" s="87"/>
      <c r="B185" s="86" t="s">
        <v>821</v>
      </c>
      <c r="C185" s="45" t="s">
        <v>894</v>
      </c>
      <c r="D185" s="46">
        <v>1</v>
      </c>
      <c r="E185" s="46" t="s">
        <v>11</v>
      </c>
      <c r="F185" s="20"/>
      <c r="G185" s="20"/>
      <c r="H185" s="62">
        <f t="shared" si="10"/>
        <v>0</v>
      </c>
    </row>
    <row r="186" spans="1:8" s="6" customFormat="1" ht="25.5" x14ac:dyDescent="0.25">
      <c r="A186" s="87"/>
      <c r="B186" s="86" t="s">
        <v>895</v>
      </c>
      <c r="C186" s="45" t="s">
        <v>893</v>
      </c>
      <c r="D186" s="46">
        <v>1</v>
      </c>
      <c r="E186" s="46" t="s">
        <v>11</v>
      </c>
      <c r="F186" s="20"/>
      <c r="G186" s="20"/>
      <c r="H186" s="62">
        <f t="shared" si="10"/>
        <v>0</v>
      </c>
    </row>
    <row r="187" spans="1:8" s="6" customFormat="1" x14ac:dyDescent="0.25">
      <c r="A187" s="87"/>
      <c r="B187" s="86" t="s">
        <v>822</v>
      </c>
      <c r="C187" s="45" t="s">
        <v>576</v>
      </c>
      <c r="D187" s="46"/>
      <c r="E187" s="46"/>
      <c r="F187" s="88"/>
      <c r="G187" s="88"/>
      <c r="H187" s="62"/>
    </row>
    <row r="188" spans="1:8" s="6" customFormat="1" x14ac:dyDescent="0.25">
      <c r="A188" s="87"/>
      <c r="B188" s="86" t="s">
        <v>823</v>
      </c>
      <c r="C188" s="45" t="s">
        <v>643</v>
      </c>
      <c r="D188" s="46">
        <v>1</v>
      </c>
      <c r="E188" s="46" t="s">
        <v>16</v>
      </c>
      <c r="F188" s="20"/>
      <c r="G188" s="20"/>
      <c r="H188" s="62">
        <f t="shared" si="10"/>
        <v>0</v>
      </c>
    </row>
    <row r="189" spans="1:8" s="6" customFormat="1" x14ac:dyDescent="0.25">
      <c r="A189" s="87"/>
      <c r="B189" s="86" t="s">
        <v>824</v>
      </c>
      <c r="C189" s="45" t="s">
        <v>83</v>
      </c>
      <c r="D189" s="46">
        <v>7</v>
      </c>
      <c r="E189" s="46" t="s">
        <v>11</v>
      </c>
      <c r="F189" s="20"/>
      <c r="G189" s="20"/>
      <c r="H189" s="62">
        <f t="shared" si="10"/>
        <v>0</v>
      </c>
    </row>
    <row r="190" spans="1:8" s="6" customFormat="1" x14ac:dyDescent="0.25">
      <c r="A190" s="87"/>
      <c r="B190" s="86" t="s">
        <v>825</v>
      </c>
      <c r="C190" s="45" t="s">
        <v>84</v>
      </c>
      <c r="D190" s="46">
        <v>11</v>
      </c>
      <c r="E190" s="46" t="s">
        <v>11</v>
      </c>
      <c r="F190" s="20"/>
      <c r="G190" s="20"/>
      <c r="H190" s="62">
        <f t="shared" si="10"/>
        <v>0</v>
      </c>
    </row>
    <row r="191" spans="1:8" s="6" customFormat="1" x14ac:dyDescent="0.25">
      <c r="A191" s="87"/>
      <c r="B191" s="86" t="s">
        <v>826</v>
      </c>
      <c r="C191" s="45" t="s">
        <v>85</v>
      </c>
      <c r="D191" s="46">
        <v>7</v>
      </c>
      <c r="E191" s="46" t="s">
        <v>11</v>
      </c>
      <c r="F191" s="20"/>
      <c r="G191" s="20"/>
      <c r="H191" s="62">
        <f t="shared" si="10"/>
        <v>0</v>
      </c>
    </row>
    <row r="192" spans="1:8" s="6" customFormat="1" x14ac:dyDescent="0.25">
      <c r="A192" s="87"/>
      <c r="B192" s="86" t="s">
        <v>827</v>
      </c>
      <c r="C192" s="45" t="s">
        <v>86</v>
      </c>
      <c r="D192" s="46">
        <v>11</v>
      </c>
      <c r="E192" s="46" t="s">
        <v>11</v>
      </c>
      <c r="F192" s="20"/>
      <c r="G192" s="20"/>
      <c r="H192" s="62">
        <f t="shared" si="10"/>
        <v>0</v>
      </c>
    </row>
    <row r="193" spans="1:8" s="6" customFormat="1" x14ac:dyDescent="0.25">
      <c r="A193" s="87"/>
      <c r="B193" s="86" t="s">
        <v>828</v>
      </c>
      <c r="C193" s="45" t="s">
        <v>87</v>
      </c>
      <c r="D193" s="46">
        <v>6</v>
      </c>
      <c r="E193" s="46" t="s">
        <v>11</v>
      </c>
      <c r="F193" s="20"/>
      <c r="G193" s="20"/>
      <c r="H193" s="62">
        <f t="shared" si="10"/>
        <v>0</v>
      </c>
    </row>
    <row r="194" spans="1:8" s="6" customFormat="1" x14ac:dyDescent="0.25">
      <c r="A194" s="87"/>
      <c r="B194" s="86" t="s">
        <v>829</v>
      </c>
      <c r="C194" s="45" t="s">
        <v>941</v>
      </c>
      <c r="D194" s="46">
        <v>9</v>
      </c>
      <c r="E194" s="46" t="s">
        <v>11</v>
      </c>
      <c r="F194" s="20"/>
      <c r="G194" s="20"/>
      <c r="H194" s="62">
        <f t="shared" si="10"/>
        <v>0</v>
      </c>
    </row>
    <row r="195" spans="1:8" s="6" customFormat="1" x14ac:dyDescent="0.25">
      <c r="A195" s="87"/>
      <c r="B195" s="86" t="s">
        <v>830</v>
      </c>
      <c r="C195" s="45" t="s">
        <v>176</v>
      </c>
      <c r="D195" s="46">
        <v>3</v>
      </c>
      <c r="E195" s="46" t="s">
        <v>11</v>
      </c>
      <c r="F195" s="20"/>
      <c r="G195" s="20"/>
      <c r="H195" s="62">
        <f t="shared" si="10"/>
        <v>0</v>
      </c>
    </row>
    <row r="196" spans="1:8" s="6" customFormat="1" x14ac:dyDescent="0.25">
      <c r="A196" s="87"/>
      <c r="B196" s="86" t="s">
        <v>831</v>
      </c>
      <c r="C196" s="45" t="s">
        <v>651</v>
      </c>
      <c r="D196" s="46">
        <v>3</v>
      </c>
      <c r="E196" s="46" t="s">
        <v>11</v>
      </c>
      <c r="F196" s="20"/>
      <c r="G196" s="20"/>
      <c r="H196" s="62">
        <f t="shared" si="10"/>
        <v>0</v>
      </c>
    </row>
    <row r="197" spans="1:8" s="6" customFormat="1" x14ac:dyDescent="0.25">
      <c r="A197" s="87"/>
      <c r="B197" s="86" t="s">
        <v>832</v>
      </c>
      <c r="C197" s="45" t="s">
        <v>577</v>
      </c>
      <c r="D197" s="46">
        <v>3</v>
      </c>
      <c r="E197" s="46" t="s">
        <v>11</v>
      </c>
      <c r="F197" s="20"/>
      <c r="G197" s="20"/>
      <c r="H197" s="62">
        <f t="shared" si="10"/>
        <v>0</v>
      </c>
    </row>
    <row r="198" spans="1:8" s="6" customFormat="1" ht="25.5" x14ac:dyDescent="0.25">
      <c r="A198" s="87"/>
      <c r="B198" s="86" t="s">
        <v>833</v>
      </c>
      <c r="C198" s="45" t="s">
        <v>942</v>
      </c>
      <c r="D198" s="46">
        <v>3</v>
      </c>
      <c r="E198" s="46" t="s">
        <v>11</v>
      </c>
      <c r="F198" s="20"/>
      <c r="G198" s="20"/>
      <c r="H198" s="62">
        <f t="shared" si="10"/>
        <v>0</v>
      </c>
    </row>
    <row r="199" spans="1:8" s="6" customFormat="1" x14ac:dyDescent="0.25">
      <c r="A199" s="87"/>
      <c r="B199" s="86" t="s">
        <v>834</v>
      </c>
      <c r="C199" s="45" t="s">
        <v>943</v>
      </c>
      <c r="D199" s="46">
        <v>3</v>
      </c>
      <c r="E199" s="46" t="s">
        <v>11</v>
      </c>
      <c r="F199" s="20"/>
      <c r="G199" s="20"/>
      <c r="H199" s="62">
        <f t="shared" si="10"/>
        <v>0</v>
      </c>
    </row>
    <row r="200" spans="1:8" s="6" customFormat="1" ht="15.75" thickBot="1" x14ac:dyDescent="0.3">
      <c r="A200" s="89"/>
      <c r="B200" s="90"/>
      <c r="C200" s="91" t="s">
        <v>88</v>
      </c>
      <c r="D200" s="91"/>
      <c r="E200" s="91"/>
      <c r="F200" s="92">
        <f>SUMPRODUCT(D12:D199,F12:F199)</f>
        <v>0</v>
      </c>
      <c r="G200" s="92">
        <f>SUMPRODUCT(D12:D199,G12:G199)</f>
        <v>0</v>
      </c>
      <c r="H200" s="93">
        <f>SUM(H12:H199)</f>
        <v>0</v>
      </c>
    </row>
    <row r="201" spans="1:8" ht="15.75" thickBot="1" x14ac:dyDescent="0.3">
      <c r="A201" s="94"/>
      <c r="B201" s="95" t="s">
        <v>89</v>
      </c>
      <c r="C201" s="96" t="s">
        <v>90</v>
      </c>
      <c r="D201" s="97"/>
      <c r="E201" s="97"/>
      <c r="F201" s="98"/>
      <c r="G201" s="98"/>
      <c r="H201" s="99"/>
    </row>
    <row r="202" spans="1:8" s="6" customFormat="1" x14ac:dyDescent="0.25">
      <c r="A202" s="100"/>
      <c r="B202" s="101">
        <v>1</v>
      </c>
      <c r="C202" s="242" t="s">
        <v>91</v>
      </c>
      <c r="D202" s="243"/>
      <c r="E202" s="243"/>
      <c r="F202" s="243"/>
      <c r="G202" s="243"/>
      <c r="H202" s="244"/>
    </row>
    <row r="203" spans="1:8" s="6" customFormat="1" ht="28.5" customHeight="1" x14ac:dyDescent="0.25">
      <c r="A203" s="87"/>
      <c r="B203" s="86" t="s">
        <v>13</v>
      </c>
      <c r="C203" s="45" t="s">
        <v>944</v>
      </c>
      <c r="D203" s="46">
        <v>76</v>
      </c>
      <c r="E203" s="46" t="s">
        <v>16</v>
      </c>
      <c r="F203" s="14"/>
      <c r="G203" s="14"/>
      <c r="H203" s="48">
        <f t="shared" ref="H203:H214" si="11">SUM(F203:G203)*D203</f>
        <v>0</v>
      </c>
    </row>
    <row r="204" spans="1:8" s="6" customFormat="1" x14ac:dyDescent="0.25">
      <c r="A204" s="87"/>
      <c r="B204" s="86" t="s">
        <v>15</v>
      </c>
      <c r="C204" s="45" t="s">
        <v>957</v>
      </c>
      <c r="D204" s="46">
        <v>2</v>
      </c>
      <c r="E204" s="46" t="s">
        <v>16</v>
      </c>
      <c r="F204" s="14"/>
      <c r="G204" s="14"/>
      <c r="H204" s="48">
        <f t="shared" si="11"/>
        <v>0</v>
      </c>
    </row>
    <row r="205" spans="1:8" s="6" customFormat="1" x14ac:dyDescent="0.25">
      <c r="A205" s="87"/>
      <c r="B205" s="86" t="s">
        <v>17</v>
      </c>
      <c r="C205" s="45" t="s">
        <v>644</v>
      </c>
      <c r="D205" s="46">
        <v>2</v>
      </c>
      <c r="E205" s="46" t="s">
        <v>11</v>
      </c>
      <c r="F205" s="14"/>
      <c r="G205" s="14"/>
      <c r="H205" s="48">
        <f t="shared" si="11"/>
        <v>0</v>
      </c>
    </row>
    <row r="206" spans="1:8" s="6" customFormat="1" x14ac:dyDescent="0.25">
      <c r="A206" s="87"/>
      <c r="B206" s="86" t="s">
        <v>19</v>
      </c>
      <c r="C206" s="45" t="s">
        <v>608</v>
      </c>
      <c r="D206" s="46">
        <v>1</v>
      </c>
      <c r="E206" s="46" t="s">
        <v>11</v>
      </c>
      <c r="F206" s="14"/>
      <c r="G206" s="14"/>
      <c r="H206" s="48">
        <f t="shared" si="11"/>
        <v>0</v>
      </c>
    </row>
    <row r="207" spans="1:8" s="6" customFormat="1" ht="30" customHeight="1" x14ac:dyDescent="0.25">
      <c r="A207" s="43"/>
      <c r="B207" s="86" t="s">
        <v>20</v>
      </c>
      <c r="C207" s="45" t="s">
        <v>945</v>
      </c>
      <c r="D207" s="47">
        <v>3</v>
      </c>
      <c r="E207" s="47" t="s">
        <v>11</v>
      </c>
      <c r="F207" s="15"/>
      <c r="G207" s="15"/>
      <c r="H207" s="48">
        <f t="shared" si="11"/>
        <v>0</v>
      </c>
    </row>
    <row r="208" spans="1:8" s="6" customFormat="1" ht="30" customHeight="1" x14ac:dyDescent="0.25">
      <c r="A208" s="43"/>
      <c r="B208" s="86" t="s">
        <v>21</v>
      </c>
      <c r="C208" s="45" t="s">
        <v>946</v>
      </c>
      <c r="D208" s="47">
        <v>1</v>
      </c>
      <c r="E208" s="47" t="s">
        <v>11</v>
      </c>
      <c r="F208" s="15"/>
      <c r="G208" s="15"/>
      <c r="H208" s="48">
        <f t="shared" si="11"/>
        <v>0</v>
      </c>
    </row>
    <row r="209" spans="1:8" s="6" customFormat="1" ht="25.5" x14ac:dyDescent="0.25">
      <c r="A209" s="43"/>
      <c r="B209" s="86" t="s">
        <v>22</v>
      </c>
      <c r="C209" s="45" t="s">
        <v>947</v>
      </c>
      <c r="D209" s="47">
        <v>23</v>
      </c>
      <c r="E209" s="47" t="s">
        <v>16</v>
      </c>
      <c r="F209" s="15"/>
      <c r="G209" s="15"/>
      <c r="H209" s="48">
        <f t="shared" si="11"/>
        <v>0</v>
      </c>
    </row>
    <row r="210" spans="1:8" s="6" customFormat="1" ht="25.5" x14ac:dyDescent="0.25">
      <c r="A210" s="43"/>
      <c r="B210" s="86" t="s">
        <v>23</v>
      </c>
      <c r="C210" s="45" t="s">
        <v>948</v>
      </c>
      <c r="D210" s="47">
        <v>6</v>
      </c>
      <c r="E210" s="47" t="s">
        <v>16</v>
      </c>
      <c r="F210" s="15"/>
      <c r="G210" s="15"/>
      <c r="H210" s="48">
        <f t="shared" si="11"/>
        <v>0</v>
      </c>
    </row>
    <row r="211" spans="1:8" s="6" customFormat="1" x14ac:dyDescent="0.25">
      <c r="A211" s="43"/>
      <c r="B211" s="86" t="s">
        <v>24</v>
      </c>
      <c r="C211" s="45" t="s">
        <v>579</v>
      </c>
      <c r="D211" s="47">
        <v>36</v>
      </c>
      <c r="E211" s="47" t="s">
        <v>16</v>
      </c>
      <c r="F211" s="15"/>
      <c r="G211" s="15"/>
      <c r="H211" s="48">
        <f t="shared" si="11"/>
        <v>0</v>
      </c>
    </row>
    <row r="212" spans="1:8" s="6" customFormat="1" x14ac:dyDescent="0.25">
      <c r="A212" s="43"/>
      <c r="B212" s="86" t="s">
        <v>25</v>
      </c>
      <c r="C212" s="45" t="s">
        <v>580</v>
      </c>
      <c r="D212" s="47">
        <v>33</v>
      </c>
      <c r="E212" s="47" t="s">
        <v>16</v>
      </c>
      <c r="F212" s="15"/>
      <c r="G212" s="15"/>
      <c r="H212" s="48">
        <f t="shared" si="11"/>
        <v>0</v>
      </c>
    </row>
    <row r="213" spans="1:8" s="6" customFormat="1" x14ac:dyDescent="0.25">
      <c r="A213" s="43"/>
      <c r="B213" s="86" t="s">
        <v>26</v>
      </c>
      <c r="C213" s="45" t="s">
        <v>581</v>
      </c>
      <c r="D213" s="47">
        <v>33</v>
      </c>
      <c r="E213" s="47" t="s">
        <v>16</v>
      </c>
      <c r="F213" s="15"/>
      <c r="G213" s="15"/>
      <c r="H213" s="48">
        <f t="shared" si="11"/>
        <v>0</v>
      </c>
    </row>
    <row r="214" spans="1:8" s="6" customFormat="1" x14ac:dyDescent="0.25">
      <c r="A214" s="87"/>
      <c r="B214" s="86" t="s">
        <v>27</v>
      </c>
      <c r="C214" s="45" t="s">
        <v>82</v>
      </c>
      <c r="D214" s="46">
        <v>1</v>
      </c>
      <c r="E214" s="46" t="s">
        <v>11</v>
      </c>
      <c r="F214" s="14"/>
      <c r="G214" s="14"/>
      <c r="H214" s="48">
        <f t="shared" si="11"/>
        <v>0</v>
      </c>
    </row>
    <row r="215" spans="1:8" s="6" customFormat="1" ht="15.75" thickBot="1" x14ac:dyDescent="0.3">
      <c r="A215" s="89"/>
      <c r="B215" s="90"/>
      <c r="C215" s="91" t="s">
        <v>949</v>
      </c>
      <c r="D215" s="91"/>
      <c r="E215" s="91"/>
      <c r="F215" s="92">
        <f>SUMPRODUCT(D203:D214,F203:F214)</f>
        <v>0</v>
      </c>
      <c r="G215" s="92">
        <f>SUMPRODUCT(D203:D214,G203:G214)</f>
        <v>0</v>
      </c>
      <c r="H215" s="93">
        <f>SUM(H203:H214)</f>
        <v>0</v>
      </c>
    </row>
    <row r="216" spans="1:8" ht="15.75" thickBot="1" x14ac:dyDescent="0.3">
      <c r="A216" s="94"/>
      <c r="B216" s="95" t="s">
        <v>105</v>
      </c>
      <c r="C216" s="96" t="s">
        <v>92</v>
      </c>
      <c r="D216" s="97"/>
      <c r="E216" s="97"/>
      <c r="F216" s="98"/>
      <c r="G216" s="98"/>
      <c r="H216" s="99"/>
    </row>
    <row r="217" spans="1:8" s="6" customFormat="1" x14ac:dyDescent="0.25">
      <c r="A217" s="100"/>
      <c r="B217" s="101">
        <v>1</v>
      </c>
      <c r="C217" s="242" t="s">
        <v>106</v>
      </c>
      <c r="D217" s="243"/>
      <c r="E217" s="243"/>
      <c r="F217" s="243"/>
      <c r="G217" s="243"/>
      <c r="H217" s="244"/>
    </row>
    <row r="218" spans="1:8" s="6" customFormat="1" x14ac:dyDescent="0.25">
      <c r="A218" s="51"/>
      <c r="B218" s="56" t="s">
        <v>13</v>
      </c>
      <c r="C218" s="45" t="s">
        <v>850</v>
      </c>
      <c r="D218" s="47">
        <v>2</v>
      </c>
      <c r="E218" s="47" t="s">
        <v>11</v>
      </c>
      <c r="F218" s="15"/>
      <c r="G218" s="15"/>
      <c r="H218" s="48">
        <f t="shared" ref="H218:H222" si="12">SUM(F218:G218)*D218</f>
        <v>0</v>
      </c>
    </row>
    <row r="219" spans="1:8" s="6" customFormat="1" ht="25.5" x14ac:dyDescent="0.25">
      <c r="A219" s="51"/>
      <c r="B219" s="56" t="s">
        <v>15</v>
      </c>
      <c r="C219" s="45" t="s">
        <v>609</v>
      </c>
      <c r="D219" s="47">
        <v>1</v>
      </c>
      <c r="E219" s="47" t="s">
        <v>11</v>
      </c>
      <c r="F219" s="15"/>
      <c r="G219" s="15"/>
      <c r="H219" s="48">
        <f t="shared" si="12"/>
        <v>0</v>
      </c>
    </row>
    <row r="220" spans="1:8" s="6" customFormat="1" x14ac:dyDescent="0.25">
      <c r="A220" s="51"/>
      <c r="B220" s="56" t="s">
        <v>17</v>
      </c>
      <c r="C220" s="45" t="s">
        <v>168</v>
      </c>
      <c r="D220" s="47">
        <v>1</v>
      </c>
      <c r="E220" s="47" t="s">
        <v>11</v>
      </c>
      <c r="F220" s="15"/>
      <c r="G220" s="15"/>
      <c r="H220" s="48">
        <f t="shared" si="12"/>
        <v>0</v>
      </c>
    </row>
    <row r="221" spans="1:8" s="6" customFormat="1" x14ac:dyDescent="0.25">
      <c r="A221" s="51"/>
      <c r="B221" s="56" t="s">
        <v>19</v>
      </c>
      <c r="C221" s="45" t="s">
        <v>611</v>
      </c>
      <c r="D221" s="47">
        <v>1</v>
      </c>
      <c r="E221" s="47" t="s">
        <v>11</v>
      </c>
      <c r="F221" s="15"/>
      <c r="G221" s="15"/>
      <c r="H221" s="48">
        <f t="shared" si="12"/>
        <v>0</v>
      </c>
    </row>
    <row r="222" spans="1:8" s="6" customFormat="1" x14ac:dyDescent="0.25">
      <c r="A222" s="51"/>
      <c r="B222" s="56" t="s">
        <v>20</v>
      </c>
      <c r="C222" s="45" t="s">
        <v>93</v>
      </c>
      <c r="D222" s="47">
        <v>1</v>
      </c>
      <c r="E222" s="47" t="s">
        <v>94</v>
      </c>
      <c r="F222" s="15"/>
      <c r="G222" s="15"/>
      <c r="H222" s="48">
        <f t="shared" si="12"/>
        <v>0</v>
      </c>
    </row>
    <row r="223" spans="1:8" s="6" customFormat="1" x14ac:dyDescent="0.25">
      <c r="A223" s="51"/>
      <c r="B223" s="102"/>
      <c r="C223" s="45" t="s">
        <v>95</v>
      </c>
      <c r="D223" s="60"/>
      <c r="E223" s="47"/>
      <c r="F223" s="53"/>
      <c r="G223" s="53"/>
      <c r="H223" s="48"/>
    </row>
    <row r="224" spans="1:8" s="6" customFormat="1" x14ac:dyDescent="0.25">
      <c r="A224" s="51"/>
      <c r="B224" s="56"/>
      <c r="C224" s="45" t="s">
        <v>96</v>
      </c>
      <c r="D224" s="60"/>
      <c r="E224" s="47"/>
      <c r="F224" s="53"/>
      <c r="G224" s="53"/>
      <c r="H224" s="48"/>
    </row>
    <row r="225" spans="1:8" s="6" customFormat="1" x14ac:dyDescent="0.25">
      <c r="A225" s="51"/>
      <c r="B225" s="56"/>
      <c r="C225" s="45" t="s">
        <v>97</v>
      </c>
      <c r="D225" s="60"/>
      <c r="E225" s="47"/>
      <c r="F225" s="53"/>
      <c r="G225" s="53"/>
      <c r="H225" s="48"/>
    </row>
    <row r="226" spans="1:8" s="6" customFormat="1" x14ac:dyDescent="0.25">
      <c r="A226" s="51"/>
      <c r="B226" s="56"/>
      <c r="C226" s="45" t="s">
        <v>98</v>
      </c>
      <c r="D226" s="60"/>
      <c r="E226" s="47"/>
      <c r="F226" s="53"/>
      <c r="G226" s="53"/>
      <c r="H226" s="48"/>
    </row>
    <row r="227" spans="1:8" s="6" customFormat="1" x14ac:dyDescent="0.25">
      <c r="A227" s="51"/>
      <c r="B227" s="56"/>
      <c r="C227" s="45" t="s">
        <v>99</v>
      </c>
      <c r="D227" s="60"/>
      <c r="E227" s="47"/>
      <c r="F227" s="53"/>
      <c r="G227" s="53"/>
      <c r="H227" s="48"/>
    </row>
    <row r="228" spans="1:8" s="6" customFormat="1" x14ac:dyDescent="0.25">
      <c r="A228" s="51"/>
      <c r="B228" s="56"/>
      <c r="C228" s="45" t="s">
        <v>100</v>
      </c>
      <c r="D228" s="60"/>
      <c r="E228" s="47"/>
      <c r="F228" s="53"/>
      <c r="G228" s="53"/>
      <c r="H228" s="48"/>
    </row>
    <row r="229" spans="1:8" s="6" customFormat="1" x14ac:dyDescent="0.25">
      <c r="A229" s="51"/>
      <c r="B229" s="56" t="s">
        <v>21</v>
      </c>
      <c r="C229" s="45" t="s">
        <v>101</v>
      </c>
      <c r="D229" s="47">
        <v>1</v>
      </c>
      <c r="E229" s="47" t="s">
        <v>102</v>
      </c>
      <c r="F229" s="15"/>
      <c r="G229" s="15"/>
      <c r="H229" s="48">
        <f t="shared" ref="H229:H230" si="13">SUM(F229:G229)*D229</f>
        <v>0</v>
      </c>
    </row>
    <row r="230" spans="1:8" s="6" customFormat="1" x14ac:dyDescent="0.25">
      <c r="A230" s="103"/>
      <c r="B230" s="56" t="s">
        <v>22</v>
      </c>
      <c r="C230" s="104" t="s">
        <v>104</v>
      </c>
      <c r="D230" s="105">
        <v>1</v>
      </c>
      <c r="E230" s="105" t="s">
        <v>102</v>
      </c>
      <c r="F230" s="21"/>
      <c r="G230" s="21"/>
      <c r="H230" s="48">
        <f t="shared" si="13"/>
        <v>0</v>
      </c>
    </row>
    <row r="231" spans="1:8" s="6" customFormat="1" x14ac:dyDescent="0.25">
      <c r="A231" s="106"/>
      <c r="B231" s="59">
        <v>2</v>
      </c>
      <c r="C231" s="239" t="s">
        <v>107</v>
      </c>
      <c r="D231" s="240"/>
      <c r="E231" s="240"/>
      <c r="F231" s="240"/>
      <c r="G231" s="240"/>
      <c r="H231" s="241"/>
    </row>
    <row r="232" spans="1:8" s="6" customFormat="1" x14ac:dyDescent="0.25">
      <c r="A232" s="51"/>
      <c r="B232" s="57" t="s">
        <v>45</v>
      </c>
      <c r="C232" s="107" t="s">
        <v>582</v>
      </c>
      <c r="D232" s="46"/>
      <c r="E232" s="46"/>
      <c r="F232" s="54"/>
      <c r="G232" s="54"/>
      <c r="H232" s="108"/>
    </row>
    <row r="233" spans="1:8" s="6" customFormat="1" ht="25.5" x14ac:dyDescent="0.25">
      <c r="A233" s="51"/>
      <c r="B233" s="57" t="s">
        <v>109</v>
      </c>
      <c r="C233" s="45" t="s">
        <v>610</v>
      </c>
      <c r="D233" s="47">
        <v>1</v>
      </c>
      <c r="E233" s="47" t="s">
        <v>11</v>
      </c>
      <c r="F233" s="15"/>
      <c r="G233" s="15"/>
      <c r="H233" s="48">
        <f t="shared" ref="H233:H270" si="14">SUM(F233:G233)*D233</f>
        <v>0</v>
      </c>
    </row>
    <row r="234" spans="1:8" s="6" customFormat="1" x14ac:dyDescent="0.25">
      <c r="A234" s="51"/>
      <c r="B234" s="57" t="s">
        <v>46</v>
      </c>
      <c r="C234" s="107" t="s">
        <v>108</v>
      </c>
      <c r="D234" s="46"/>
      <c r="E234" s="46"/>
      <c r="F234" s="54"/>
      <c r="G234" s="54"/>
      <c r="H234" s="108"/>
    </row>
    <row r="235" spans="1:8" s="6" customFormat="1" x14ac:dyDescent="0.25">
      <c r="A235" s="51"/>
      <c r="B235" s="57" t="s">
        <v>111</v>
      </c>
      <c r="C235" s="107" t="s">
        <v>165</v>
      </c>
      <c r="D235" s="47">
        <v>25</v>
      </c>
      <c r="E235" s="47" t="s">
        <v>11</v>
      </c>
      <c r="F235" s="22"/>
      <c r="G235" s="22"/>
      <c r="H235" s="48">
        <f t="shared" si="14"/>
        <v>0</v>
      </c>
    </row>
    <row r="236" spans="1:8" s="6" customFormat="1" x14ac:dyDescent="0.25">
      <c r="A236" s="51"/>
      <c r="B236" s="57" t="s">
        <v>112</v>
      </c>
      <c r="C236" s="107" t="s">
        <v>836</v>
      </c>
      <c r="D236" s="47">
        <v>1</v>
      </c>
      <c r="E236" s="47" t="s">
        <v>11</v>
      </c>
      <c r="F236" s="22"/>
      <c r="G236" s="22"/>
      <c r="H236" s="48">
        <f t="shared" si="14"/>
        <v>0</v>
      </c>
    </row>
    <row r="237" spans="1:8" s="6" customFormat="1" x14ac:dyDescent="0.25">
      <c r="A237" s="51"/>
      <c r="B237" s="57" t="s">
        <v>113</v>
      </c>
      <c r="C237" s="107" t="s">
        <v>837</v>
      </c>
      <c r="D237" s="47">
        <v>1</v>
      </c>
      <c r="E237" s="47" t="s">
        <v>11</v>
      </c>
      <c r="F237" s="22"/>
      <c r="G237" s="22"/>
      <c r="H237" s="48">
        <f t="shared" si="14"/>
        <v>0</v>
      </c>
    </row>
    <row r="238" spans="1:8" s="6" customFormat="1" x14ac:dyDescent="0.25">
      <c r="A238" s="51"/>
      <c r="B238" s="57" t="s">
        <v>838</v>
      </c>
      <c r="C238" s="107" t="s">
        <v>177</v>
      </c>
      <c r="D238" s="47">
        <v>1</v>
      </c>
      <c r="E238" s="47" t="s">
        <v>11</v>
      </c>
      <c r="F238" s="22"/>
      <c r="G238" s="22"/>
      <c r="H238" s="48">
        <f t="shared" si="14"/>
        <v>0</v>
      </c>
    </row>
    <row r="239" spans="1:8" s="6" customFormat="1" x14ac:dyDescent="0.25">
      <c r="A239" s="51"/>
      <c r="B239" s="57" t="s">
        <v>839</v>
      </c>
      <c r="C239" s="107" t="s">
        <v>835</v>
      </c>
      <c r="D239" s="47">
        <v>3</v>
      </c>
      <c r="E239" s="47" t="s">
        <v>11</v>
      </c>
      <c r="F239" s="22"/>
      <c r="G239" s="22"/>
      <c r="H239" s="48">
        <f t="shared" si="14"/>
        <v>0</v>
      </c>
    </row>
    <row r="240" spans="1:8" s="6" customFormat="1" x14ac:dyDescent="0.25">
      <c r="A240" s="51"/>
      <c r="B240" s="57" t="s">
        <v>840</v>
      </c>
      <c r="C240" s="107" t="s">
        <v>178</v>
      </c>
      <c r="D240" s="47">
        <v>1</v>
      </c>
      <c r="E240" s="47" t="s">
        <v>11</v>
      </c>
      <c r="F240" s="22"/>
      <c r="G240" s="22"/>
      <c r="H240" s="48">
        <f t="shared" si="14"/>
        <v>0</v>
      </c>
    </row>
    <row r="241" spans="1:8" s="6" customFormat="1" ht="38.25" x14ac:dyDescent="0.25">
      <c r="A241" s="51"/>
      <c r="B241" s="57" t="s">
        <v>47</v>
      </c>
      <c r="C241" s="107" t="s">
        <v>110</v>
      </c>
      <c r="D241" s="109"/>
      <c r="E241" s="110"/>
      <c r="F241" s="111"/>
      <c r="G241" s="111"/>
      <c r="H241" s="48"/>
    </row>
    <row r="242" spans="1:8" s="6" customFormat="1" x14ac:dyDescent="0.25">
      <c r="A242" s="51"/>
      <c r="B242" s="57" t="s">
        <v>115</v>
      </c>
      <c r="C242" s="107" t="s">
        <v>179</v>
      </c>
      <c r="D242" s="47">
        <v>5</v>
      </c>
      <c r="E242" s="47" t="s">
        <v>11</v>
      </c>
      <c r="F242" s="22"/>
      <c r="G242" s="22"/>
      <c r="H242" s="48">
        <f t="shared" si="14"/>
        <v>0</v>
      </c>
    </row>
    <row r="243" spans="1:8" s="6" customFormat="1" x14ac:dyDescent="0.25">
      <c r="A243" s="51"/>
      <c r="B243" s="57" t="s">
        <v>116</v>
      </c>
      <c r="C243" s="107" t="s">
        <v>180</v>
      </c>
      <c r="D243" s="47">
        <v>2</v>
      </c>
      <c r="E243" s="47" t="s">
        <v>11</v>
      </c>
      <c r="F243" s="22"/>
      <c r="G243" s="22"/>
      <c r="H243" s="48">
        <f t="shared" si="14"/>
        <v>0</v>
      </c>
    </row>
    <row r="244" spans="1:8" s="6" customFormat="1" x14ac:dyDescent="0.25">
      <c r="A244" s="51"/>
      <c r="B244" s="57" t="s">
        <v>117</v>
      </c>
      <c r="C244" s="107" t="s">
        <v>181</v>
      </c>
      <c r="D244" s="47">
        <v>1</v>
      </c>
      <c r="E244" s="47" t="s">
        <v>11</v>
      </c>
      <c r="F244" s="22"/>
      <c r="G244" s="22"/>
      <c r="H244" s="48">
        <f t="shared" si="14"/>
        <v>0</v>
      </c>
    </row>
    <row r="245" spans="1:8" s="6" customFormat="1" x14ac:dyDescent="0.25">
      <c r="A245" s="51"/>
      <c r="B245" s="57" t="s">
        <v>362</v>
      </c>
      <c r="C245" s="107" t="s">
        <v>182</v>
      </c>
      <c r="D245" s="47">
        <v>1</v>
      </c>
      <c r="E245" s="47" t="s">
        <v>11</v>
      </c>
      <c r="F245" s="22"/>
      <c r="G245" s="22"/>
      <c r="H245" s="48">
        <f t="shared" si="14"/>
        <v>0</v>
      </c>
    </row>
    <row r="246" spans="1:8" s="6" customFormat="1" x14ac:dyDescent="0.25">
      <c r="A246" s="51"/>
      <c r="B246" s="57" t="s">
        <v>363</v>
      </c>
      <c r="C246" s="107" t="s">
        <v>183</v>
      </c>
      <c r="D246" s="47">
        <v>2</v>
      </c>
      <c r="E246" s="47" t="s">
        <v>11</v>
      </c>
      <c r="F246" s="22"/>
      <c r="G246" s="22"/>
      <c r="H246" s="48">
        <f t="shared" si="14"/>
        <v>0</v>
      </c>
    </row>
    <row r="247" spans="1:8" s="6" customFormat="1" x14ac:dyDescent="0.25">
      <c r="A247" s="51"/>
      <c r="B247" s="57" t="s">
        <v>364</v>
      </c>
      <c r="C247" s="107" t="s">
        <v>184</v>
      </c>
      <c r="D247" s="47">
        <v>2</v>
      </c>
      <c r="E247" s="47" t="s">
        <v>11</v>
      </c>
      <c r="F247" s="22"/>
      <c r="G247" s="22"/>
      <c r="H247" s="48">
        <f t="shared" si="14"/>
        <v>0</v>
      </c>
    </row>
    <row r="248" spans="1:8" s="6" customFormat="1" x14ac:dyDescent="0.25">
      <c r="A248" s="51"/>
      <c r="B248" s="57" t="s">
        <v>365</v>
      </c>
      <c r="C248" s="107" t="s">
        <v>841</v>
      </c>
      <c r="D248" s="47">
        <v>1</v>
      </c>
      <c r="E248" s="47" t="s">
        <v>11</v>
      </c>
      <c r="F248" s="22"/>
      <c r="G248" s="22"/>
      <c r="H248" s="48">
        <f t="shared" si="14"/>
        <v>0</v>
      </c>
    </row>
    <row r="249" spans="1:8" s="6" customFormat="1" x14ac:dyDescent="0.25">
      <c r="A249" s="51"/>
      <c r="B249" s="57" t="s">
        <v>583</v>
      </c>
      <c r="C249" s="107" t="s">
        <v>185</v>
      </c>
      <c r="D249" s="47">
        <v>1</v>
      </c>
      <c r="E249" s="47" t="s">
        <v>11</v>
      </c>
      <c r="F249" s="22"/>
      <c r="G249" s="22"/>
      <c r="H249" s="48">
        <f t="shared" si="14"/>
        <v>0</v>
      </c>
    </row>
    <row r="250" spans="1:8" s="6" customFormat="1" x14ac:dyDescent="0.25">
      <c r="A250" s="51"/>
      <c r="B250" s="57" t="s">
        <v>584</v>
      </c>
      <c r="C250" s="107" t="s">
        <v>186</v>
      </c>
      <c r="D250" s="47">
        <v>1</v>
      </c>
      <c r="E250" s="47" t="s">
        <v>11</v>
      </c>
      <c r="F250" s="22"/>
      <c r="G250" s="22"/>
      <c r="H250" s="48">
        <f t="shared" si="14"/>
        <v>0</v>
      </c>
    </row>
    <row r="251" spans="1:8" s="6" customFormat="1" x14ac:dyDescent="0.25">
      <c r="A251" s="51"/>
      <c r="B251" s="57" t="s">
        <v>48</v>
      </c>
      <c r="C251" s="107" t="s">
        <v>173</v>
      </c>
      <c r="D251" s="47"/>
      <c r="E251" s="47"/>
      <c r="F251" s="111"/>
      <c r="G251" s="111"/>
      <c r="H251" s="48"/>
    </row>
    <row r="252" spans="1:8" s="6" customFormat="1" x14ac:dyDescent="0.25">
      <c r="A252" s="51"/>
      <c r="B252" s="57" t="s">
        <v>169</v>
      </c>
      <c r="C252" s="107" t="s">
        <v>187</v>
      </c>
      <c r="D252" s="47">
        <v>1</v>
      </c>
      <c r="E252" s="47" t="s">
        <v>11</v>
      </c>
      <c r="F252" s="22"/>
      <c r="G252" s="22"/>
      <c r="H252" s="48">
        <f t="shared" si="14"/>
        <v>0</v>
      </c>
    </row>
    <row r="253" spans="1:8" s="6" customFormat="1" x14ac:dyDescent="0.25">
      <c r="A253" s="51"/>
      <c r="B253" s="57" t="s">
        <v>170</v>
      </c>
      <c r="C253" s="107" t="s">
        <v>188</v>
      </c>
      <c r="D253" s="47">
        <v>1</v>
      </c>
      <c r="E253" s="47" t="s">
        <v>11</v>
      </c>
      <c r="F253" s="22"/>
      <c r="G253" s="22"/>
      <c r="H253" s="48">
        <f t="shared" si="14"/>
        <v>0</v>
      </c>
    </row>
    <row r="254" spans="1:8" s="6" customFormat="1" x14ac:dyDescent="0.25">
      <c r="A254" s="51"/>
      <c r="B254" s="57" t="s">
        <v>171</v>
      </c>
      <c r="C254" s="107" t="s">
        <v>189</v>
      </c>
      <c r="D254" s="47">
        <v>1</v>
      </c>
      <c r="E254" s="47" t="s">
        <v>11</v>
      </c>
      <c r="F254" s="22"/>
      <c r="G254" s="22"/>
      <c r="H254" s="48">
        <f t="shared" si="14"/>
        <v>0</v>
      </c>
    </row>
    <row r="255" spans="1:8" s="6" customFormat="1" x14ac:dyDescent="0.25">
      <c r="A255" s="51"/>
      <c r="B255" s="57" t="s">
        <v>845</v>
      </c>
      <c r="C255" s="107" t="s">
        <v>842</v>
      </c>
      <c r="D255" s="47">
        <v>1</v>
      </c>
      <c r="E255" s="47" t="s">
        <v>11</v>
      </c>
      <c r="F255" s="22"/>
      <c r="G255" s="22"/>
      <c r="H255" s="48">
        <f t="shared" si="14"/>
        <v>0</v>
      </c>
    </row>
    <row r="256" spans="1:8" s="6" customFormat="1" x14ac:dyDescent="0.25">
      <c r="A256" s="51"/>
      <c r="B256" s="57" t="s">
        <v>846</v>
      </c>
      <c r="C256" s="107" t="s">
        <v>843</v>
      </c>
      <c r="D256" s="47">
        <v>3</v>
      </c>
      <c r="E256" s="47" t="s">
        <v>11</v>
      </c>
      <c r="F256" s="22"/>
      <c r="G256" s="22"/>
      <c r="H256" s="48">
        <f t="shared" si="14"/>
        <v>0</v>
      </c>
    </row>
    <row r="257" spans="1:8" s="6" customFormat="1" x14ac:dyDescent="0.25">
      <c r="A257" s="51"/>
      <c r="B257" s="57" t="s">
        <v>847</v>
      </c>
      <c r="C257" s="107" t="s">
        <v>844</v>
      </c>
      <c r="D257" s="47">
        <v>3</v>
      </c>
      <c r="E257" s="47" t="s">
        <v>11</v>
      </c>
      <c r="F257" s="22"/>
      <c r="G257" s="22"/>
      <c r="H257" s="48">
        <f t="shared" si="14"/>
        <v>0</v>
      </c>
    </row>
    <row r="258" spans="1:8" s="6" customFormat="1" ht="38.25" x14ac:dyDescent="0.25">
      <c r="A258" s="51"/>
      <c r="B258" s="57" t="s">
        <v>49</v>
      </c>
      <c r="C258" s="107" t="s">
        <v>114</v>
      </c>
      <c r="D258" s="109"/>
      <c r="E258" s="110"/>
      <c r="F258" s="111"/>
      <c r="G258" s="111"/>
      <c r="H258" s="48"/>
    </row>
    <row r="259" spans="1:8" s="6" customFormat="1" x14ac:dyDescent="0.25">
      <c r="A259" s="51"/>
      <c r="B259" s="57" t="s">
        <v>118</v>
      </c>
      <c r="C259" s="107" t="s">
        <v>190</v>
      </c>
      <c r="D259" s="47">
        <v>2</v>
      </c>
      <c r="E259" s="47" t="s">
        <v>11</v>
      </c>
      <c r="F259" s="22"/>
      <c r="G259" s="22"/>
      <c r="H259" s="48">
        <f t="shared" si="14"/>
        <v>0</v>
      </c>
    </row>
    <row r="260" spans="1:8" s="6" customFormat="1" x14ac:dyDescent="0.25">
      <c r="A260" s="51"/>
      <c r="B260" s="57" t="s">
        <v>162</v>
      </c>
      <c r="C260" s="107" t="s">
        <v>191</v>
      </c>
      <c r="D260" s="47">
        <v>1</v>
      </c>
      <c r="E260" s="47" t="s">
        <v>11</v>
      </c>
      <c r="F260" s="22"/>
      <c r="G260" s="22"/>
      <c r="H260" s="48">
        <f t="shared" si="14"/>
        <v>0</v>
      </c>
    </row>
    <row r="261" spans="1:8" s="6" customFormat="1" x14ac:dyDescent="0.25">
      <c r="A261" s="51"/>
      <c r="B261" s="57" t="s">
        <v>172</v>
      </c>
      <c r="C261" s="107" t="s">
        <v>848</v>
      </c>
      <c r="D261" s="47">
        <v>1</v>
      </c>
      <c r="E261" s="47" t="s">
        <v>11</v>
      </c>
      <c r="F261" s="22"/>
      <c r="G261" s="22"/>
      <c r="H261" s="48">
        <f t="shared" si="14"/>
        <v>0</v>
      </c>
    </row>
    <row r="262" spans="1:8" s="6" customFormat="1" x14ac:dyDescent="0.25">
      <c r="A262" s="51"/>
      <c r="B262" s="57" t="s">
        <v>585</v>
      </c>
      <c r="C262" s="107" t="s">
        <v>849</v>
      </c>
      <c r="D262" s="47">
        <v>1</v>
      </c>
      <c r="E262" s="47" t="s">
        <v>11</v>
      </c>
      <c r="F262" s="22"/>
      <c r="G262" s="22"/>
      <c r="H262" s="48">
        <f t="shared" si="14"/>
        <v>0</v>
      </c>
    </row>
    <row r="263" spans="1:8" s="6" customFormat="1" x14ac:dyDescent="0.25">
      <c r="A263" s="51"/>
      <c r="B263" s="57" t="s">
        <v>586</v>
      </c>
      <c r="C263" s="107" t="s">
        <v>192</v>
      </c>
      <c r="D263" s="47">
        <v>1</v>
      </c>
      <c r="E263" s="47" t="s">
        <v>11</v>
      </c>
      <c r="F263" s="22"/>
      <c r="G263" s="22"/>
      <c r="H263" s="48">
        <f t="shared" si="14"/>
        <v>0</v>
      </c>
    </row>
    <row r="264" spans="1:8" s="6" customFormat="1" x14ac:dyDescent="0.25">
      <c r="A264" s="51"/>
      <c r="B264" s="57" t="s">
        <v>587</v>
      </c>
      <c r="C264" s="107" t="s">
        <v>193</v>
      </c>
      <c r="D264" s="47">
        <v>1</v>
      </c>
      <c r="E264" s="47" t="s">
        <v>11</v>
      </c>
      <c r="F264" s="22"/>
      <c r="G264" s="22"/>
      <c r="H264" s="48">
        <f t="shared" si="14"/>
        <v>0</v>
      </c>
    </row>
    <row r="265" spans="1:8" s="6" customFormat="1" x14ac:dyDescent="0.25">
      <c r="A265" s="51"/>
      <c r="B265" s="57" t="s">
        <v>588</v>
      </c>
      <c r="C265" s="107" t="s">
        <v>194</v>
      </c>
      <c r="D265" s="47">
        <v>1</v>
      </c>
      <c r="E265" s="47" t="s">
        <v>11</v>
      </c>
      <c r="F265" s="22"/>
      <c r="G265" s="22"/>
      <c r="H265" s="48">
        <f t="shared" si="14"/>
        <v>0</v>
      </c>
    </row>
    <row r="266" spans="1:8" s="6" customFormat="1" x14ac:dyDescent="0.25">
      <c r="A266" s="51"/>
      <c r="B266" s="57" t="s">
        <v>589</v>
      </c>
      <c r="C266" s="112" t="s">
        <v>195</v>
      </c>
      <c r="D266" s="47">
        <v>1</v>
      </c>
      <c r="E266" s="105" t="s">
        <v>11</v>
      </c>
      <c r="F266" s="22"/>
      <c r="G266" s="22"/>
      <c r="H266" s="48">
        <f t="shared" si="14"/>
        <v>0</v>
      </c>
    </row>
    <row r="267" spans="1:8" s="6" customFormat="1" x14ac:dyDescent="0.25">
      <c r="A267" s="51"/>
      <c r="B267" s="57" t="s">
        <v>119</v>
      </c>
      <c r="C267" s="45" t="s">
        <v>120</v>
      </c>
      <c r="D267" s="60" t="s">
        <v>121</v>
      </c>
      <c r="E267" s="47" t="s">
        <v>121</v>
      </c>
      <c r="F267" s="53" t="s">
        <v>121</v>
      </c>
      <c r="G267" s="53" t="s">
        <v>121</v>
      </c>
      <c r="H267" s="48"/>
    </row>
    <row r="268" spans="1:8" s="6" customFormat="1" x14ac:dyDescent="0.25">
      <c r="A268" s="51"/>
      <c r="B268" s="57" t="s">
        <v>122</v>
      </c>
      <c r="C268" s="45" t="s">
        <v>123</v>
      </c>
      <c r="D268" s="47">
        <v>8</v>
      </c>
      <c r="E268" s="47" t="s">
        <v>11</v>
      </c>
      <c r="F268" s="15"/>
      <c r="G268" s="15"/>
      <c r="H268" s="48">
        <f t="shared" si="14"/>
        <v>0</v>
      </c>
    </row>
    <row r="269" spans="1:8" s="6" customFormat="1" x14ac:dyDescent="0.25">
      <c r="A269" s="51"/>
      <c r="B269" s="57" t="s">
        <v>124</v>
      </c>
      <c r="C269" s="45" t="s">
        <v>125</v>
      </c>
      <c r="D269" s="47">
        <v>4</v>
      </c>
      <c r="E269" s="47" t="s">
        <v>11</v>
      </c>
      <c r="F269" s="15"/>
      <c r="G269" s="15"/>
      <c r="H269" s="48">
        <f t="shared" si="14"/>
        <v>0</v>
      </c>
    </row>
    <row r="270" spans="1:8" s="6" customFormat="1" ht="25.5" x14ac:dyDescent="0.25">
      <c r="A270" s="51"/>
      <c r="B270" s="57" t="s">
        <v>636</v>
      </c>
      <c r="C270" s="45" t="s">
        <v>896</v>
      </c>
      <c r="D270" s="47">
        <v>1</v>
      </c>
      <c r="E270" s="47" t="s">
        <v>11</v>
      </c>
      <c r="F270" s="15"/>
      <c r="G270" s="53" t="s">
        <v>14</v>
      </c>
      <c r="H270" s="48">
        <f t="shared" si="14"/>
        <v>0</v>
      </c>
    </row>
    <row r="271" spans="1:8" s="6" customFormat="1" x14ac:dyDescent="0.25">
      <c r="A271" s="51"/>
      <c r="B271" s="57" t="s">
        <v>218</v>
      </c>
      <c r="C271" s="45" t="s">
        <v>624</v>
      </c>
      <c r="D271" s="47"/>
      <c r="E271" s="47"/>
      <c r="F271" s="53"/>
      <c r="G271" s="53"/>
      <c r="H271" s="48"/>
    </row>
    <row r="272" spans="1:8" s="6" customFormat="1" x14ac:dyDescent="0.25">
      <c r="A272" s="51"/>
      <c r="B272" s="57" t="s">
        <v>625</v>
      </c>
      <c r="C272" s="45" t="s">
        <v>626</v>
      </c>
      <c r="D272" s="47"/>
      <c r="E272" s="47"/>
      <c r="F272" s="53"/>
      <c r="G272" s="53"/>
      <c r="H272" s="48"/>
    </row>
    <row r="273" spans="1:8" s="6" customFormat="1" x14ac:dyDescent="0.25">
      <c r="A273" s="51"/>
      <c r="B273" s="57" t="s">
        <v>627</v>
      </c>
      <c r="C273" s="45" t="s">
        <v>628</v>
      </c>
      <c r="D273" s="47">
        <v>5</v>
      </c>
      <c r="E273" s="47" t="s">
        <v>18</v>
      </c>
      <c r="F273" s="15"/>
      <c r="G273" s="15"/>
      <c r="H273" s="48">
        <f t="shared" ref="H273" si="15">SUM(F273:G273)*D273</f>
        <v>0</v>
      </c>
    </row>
    <row r="274" spans="1:8" s="6" customFormat="1" x14ac:dyDescent="0.25">
      <c r="A274" s="51"/>
      <c r="B274" s="57" t="s">
        <v>629</v>
      </c>
      <c r="C274" s="45" t="s">
        <v>630</v>
      </c>
      <c r="D274" s="47"/>
      <c r="E274" s="47"/>
      <c r="F274" s="53"/>
      <c r="G274" s="53"/>
      <c r="H274" s="48"/>
    </row>
    <row r="275" spans="1:8" s="6" customFormat="1" ht="25.5" x14ac:dyDescent="0.25">
      <c r="A275" s="51"/>
      <c r="B275" s="57" t="s">
        <v>631</v>
      </c>
      <c r="C275" s="45" t="s">
        <v>632</v>
      </c>
      <c r="D275" s="47">
        <v>4</v>
      </c>
      <c r="E275" s="47" t="s">
        <v>11</v>
      </c>
      <c r="F275" s="15"/>
      <c r="G275" s="15"/>
      <c r="H275" s="48">
        <f t="shared" ref="H275:H277" si="16">SUM(F275:G275)*D275</f>
        <v>0</v>
      </c>
    </row>
    <row r="276" spans="1:8" s="6" customFormat="1" ht="25.5" x14ac:dyDescent="0.25">
      <c r="A276" s="51"/>
      <c r="B276" s="57" t="s">
        <v>633</v>
      </c>
      <c r="C276" s="45" t="s">
        <v>634</v>
      </c>
      <c r="D276" s="47">
        <v>2</v>
      </c>
      <c r="E276" s="47" t="s">
        <v>11</v>
      </c>
      <c r="F276" s="15"/>
      <c r="G276" s="15"/>
      <c r="H276" s="48">
        <f t="shared" si="16"/>
        <v>0</v>
      </c>
    </row>
    <row r="277" spans="1:8" s="6" customFormat="1" x14ac:dyDescent="0.25">
      <c r="A277" s="51"/>
      <c r="B277" s="113" t="s">
        <v>219</v>
      </c>
      <c r="C277" s="107" t="s">
        <v>175</v>
      </c>
      <c r="D277" s="46">
        <v>4</v>
      </c>
      <c r="E277" s="46" t="s">
        <v>11</v>
      </c>
      <c r="F277" s="23"/>
      <c r="G277" s="23"/>
      <c r="H277" s="48">
        <f t="shared" si="16"/>
        <v>0</v>
      </c>
    </row>
    <row r="278" spans="1:8" s="6" customFormat="1" ht="15.75" thickBot="1" x14ac:dyDescent="0.3">
      <c r="A278" s="89"/>
      <c r="B278" s="90"/>
      <c r="C278" s="91" t="s">
        <v>126</v>
      </c>
      <c r="D278" s="91"/>
      <c r="E278" s="91"/>
      <c r="F278" s="92">
        <f>SUMPRODUCT(D218:D277,F218:F277)</f>
        <v>0</v>
      </c>
      <c r="G278" s="92">
        <f>SUMPRODUCT(D218:D277,G218:G277)</f>
        <v>0</v>
      </c>
      <c r="H278" s="93">
        <f>SUM(H218:H277)</f>
        <v>0</v>
      </c>
    </row>
    <row r="279" spans="1:8" ht="15.75" thickBot="1" x14ac:dyDescent="0.3">
      <c r="A279" s="94"/>
      <c r="B279" s="95" t="s">
        <v>127</v>
      </c>
      <c r="C279" s="96" t="s">
        <v>128</v>
      </c>
      <c r="D279" s="97"/>
      <c r="E279" s="97"/>
      <c r="F279" s="98"/>
      <c r="G279" s="98"/>
      <c r="H279" s="99"/>
    </row>
    <row r="280" spans="1:8" s="6" customFormat="1" x14ac:dyDescent="0.25">
      <c r="A280" s="100"/>
      <c r="B280" s="101">
        <v>1</v>
      </c>
      <c r="C280" s="242" t="s">
        <v>129</v>
      </c>
      <c r="D280" s="243"/>
      <c r="E280" s="243"/>
      <c r="F280" s="243"/>
      <c r="G280" s="243"/>
      <c r="H280" s="244"/>
    </row>
    <row r="281" spans="1:8" s="6" customFormat="1" x14ac:dyDescent="0.25">
      <c r="A281" s="51"/>
      <c r="B281" s="52" t="s">
        <v>13</v>
      </c>
      <c r="C281" s="44" t="s">
        <v>130</v>
      </c>
      <c r="D281" s="114"/>
      <c r="E281" s="114"/>
      <c r="F281" s="115"/>
      <c r="G281" s="115"/>
      <c r="H281" s="116"/>
    </row>
    <row r="282" spans="1:8" s="6" customFormat="1" ht="38.25" x14ac:dyDescent="0.25">
      <c r="A282" s="51"/>
      <c r="B282" s="52" t="s">
        <v>131</v>
      </c>
      <c r="C282" s="44" t="s">
        <v>132</v>
      </c>
      <c r="D282" s="47">
        <v>10</v>
      </c>
      <c r="E282" s="47" t="s">
        <v>16</v>
      </c>
      <c r="F282" s="15"/>
      <c r="G282" s="15"/>
      <c r="H282" s="48">
        <f t="shared" ref="H282:H290" si="17">SUM(F282:G282)*D282</f>
        <v>0</v>
      </c>
    </row>
    <row r="283" spans="1:8" s="6" customFormat="1" x14ac:dyDescent="0.25">
      <c r="A283" s="51"/>
      <c r="B283" s="52" t="s">
        <v>133</v>
      </c>
      <c r="C283" s="64" t="s">
        <v>134</v>
      </c>
      <c r="D283" s="47">
        <v>10</v>
      </c>
      <c r="E283" s="47" t="s">
        <v>16</v>
      </c>
      <c r="F283" s="15"/>
      <c r="G283" s="15"/>
      <c r="H283" s="48">
        <f t="shared" si="17"/>
        <v>0</v>
      </c>
    </row>
    <row r="284" spans="1:8" s="6" customFormat="1" ht="25.5" x14ac:dyDescent="0.25">
      <c r="A284" s="51"/>
      <c r="B284" s="52" t="s">
        <v>135</v>
      </c>
      <c r="C284" s="64" t="s">
        <v>952</v>
      </c>
      <c r="D284" s="47">
        <v>10</v>
      </c>
      <c r="E284" s="47" t="s">
        <v>16</v>
      </c>
      <c r="F284" s="15"/>
      <c r="G284" s="15"/>
      <c r="H284" s="48">
        <f t="shared" si="17"/>
        <v>0</v>
      </c>
    </row>
    <row r="285" spans="1:8" s="6" customFormat="1" ht="38.25" x14ac:dyDescent="0.25">
      <c r="A285" s="51"/>
      <c r="B285" s="52" t="s">
        <v>136</v>
      </c>
      <c r="C285" s="44" t="s">
        <v>950</v>
      </c>
      <c r="D285" s="47">
        <v>1</v>
      </c>
      <c r="E285" s="47" t="s">
        <v>11</v>
      </c>
      <c r="F285" s="15"/>
      <c r="G285" s="15"/>
      <c r="H285" s="48">
        <f t="shared" si="17"/>
        <v>0</v>
      </c>
    </row>
    <row r="286" spans="1:8" s="6" customFormat="1" x14ac:dyDescent="0.25">
      <c r="A286" s="51"/>
      <c r="B286" s="52" t="s">
        <v>15</v>
      </c>
      <c r="C286" s="44" t="s">
        <v>137</v>
      </c>
      <c r="D286" s="47"/>
      <c r="E286" s="47"/>
      <c r="F286" s="53"/>
      <c r="G286" s="53"/>
      <c r="H286" s="48"/>
    </row>
    <row r="287" spans="1:8" s="6" customFormat="1" ht="38.25" x14ac:dyDescent="0.25">
      <c r="A287" s="51"/>
      <c r="B287" s="52" t="s">
        <v>138</v>
      </c>
      <c r="C287" s="44" t="s">
        <v>139</v>
      </c>
      <c r="D287" s="47">
        <v>17</v>
      </c>
      <c r="E287" s="47" t="s">
        <v>16</v>
      </c>
      <c r="F287" s="15"/>
      <c r="G287" s="15"/>
      <c r="H287" s="48">
        <f t="shared" si="17"/>
        <v>0</v>
      </c>
    </row>
    <row r="288" spans="1:8" s="6" customFormat="1" x14ac:dyDescent="0.25">
      <c r="A288" s="51"/>
      <c r="B288" s="52" t="s">
        <v>140</v>
      </c>
      <c r="C288" s="64" t="s">
        <v>134</v>
      </c>
      <c r="D288" s="47">
        <v>17</v>
      </c>
      <c r="E288" s="47" t="s">
        <v>16</v>
      </c>
      <c r="F288" s="15"/>
      <c r="G288" s="15"/>
      <c r="H288" s="48">
        <f t="shared" si="17"/>
        <v>0</v>
      </c>
    </row>
    <row r="289" spans="1:8" s="6" customFormat="1" ht="25.5" x14ac:dyDescent="0.25">
      <c r="A289" s="51"/>
      <c r="B289" s="52" t="s">
        <v>141</v>
      </c>
      <c r="C289" s="64" t="s">
        <v>951</v>
      </c>
      <c r="D289" s="47">
        <v>17</v>
      </c>
      <c r="E289" s="47" t="s">
        <v>16</v>
      </c>
      <c r="F289" s="15"/>
      <c r="G289" s="15"/>
      <c r="H289" s="48">
        <f t="shared" si="17"/>
        <v>0</v>
      </c>
    </row>
    <row r="290" spans="1:8" s="6" customFormat="1" ht="38.25" x14ac:dyDescent="0.25">
      <c r="A290" s="117"/>
      <c r="B290" s="118" t="s">
        <v>17</v>
      </c>
      <c r="C290" s="119" t="s">
        <v>958</v>
      </c>
      <c r="D290" s="105">
        <v>23</v>
      </c>
      <c r="E290" s="105" t="s">
        <v>16</v>
      </c>
      <c r="F290" s="21"/>
      <c r="G290" s="21"/>
      <c r="H290" s="48">
        <f t="shared" si="17"/>
        <v>0</v>
      </c>
    </row>
    <row r="291" spans="1:8" s="6" customFormat="1" x14ac:dyDescent="0.25">
      <c r="A291" s="106"/>
      <c r="B291" s="59">
        <v>2</v>
      </c>
      <c r="C291" s="120" t="s">
        <v>612</v>
      </c>
      <c r="D291" s="121"/>
      <c r="E291" s="120"/>
      <c r="F291" s="121"/>
      <c r="G291" s="122"/>
      <c r="H291" s="123"/>
    </row>
    <row r="292" spans="1:8" s="6" customFormat="1" x14ac:dyDescent="0.25">
      <c r="A292" s="43"/>
      <c r="B292" s="57" t="s">
        <v>45</v>
      </c>
      <c r="C292" s="45" t="s">
        <v>645</v>
      </c>
      <c r="D292" s="47">
        <v>1</v>
      </c>
      <c r="E292" s="47" t="s">
        <v>11</v>
      </c>
      <c r="F292" s="15"/>
      <c r="G292" s="15"/>
      <c r="H292" s="48">
        <f t="shared" ref="H292:H307" si="18">SUM(F292:G292)*D292</f>
        <v>0</v>
      </c>
    </row>
    <row r="293" spans="1:8" s="6" customFormat="1" x14ac:dyDescent="0.25">
      <c r="A293" s="43"/>
      <c r="B293" s="57" t="s">
        <v>46</v>
      </c>
      <c r="C293" s="45" t="s">
        <v>646</v>
      </c>
      <c r="D293" s="47">
        <v>1</v>
      </c>
      <c r="E293" s="47" t="s">
        <v>11</v>
      </c>
      <c r="F293" s="15"/>
      <c r="G293" s="15"/>
      <c r="H293" s="48">
        <f t="shared" si="18"/>
        <v>0</v>
      </c>
    </row>
    <row r="294" spans="1:8" s="6" customFormat="1" x14ac:dyDescent="0.25">
      <c r="A294" s="43"/>
      <c r="B294" s="57" t="s">
        <v>47</v>
      </c>
      <c r="C294" s="44" t="s">
        <v>590</v>
      </c>
      <c r="D294" s="124">
        <v>20</v>
      </c>
      <c r="E294" s="47" t="s">
        <v>11</v>
      </c>
      <c r="F294" s="14"/>
      <c r="G294" s="54" t="s">
        <v>14</v>
      </c>
      <c r="H294" s="48">
        <f t="shared" si="18"/>
        <v>0</v>
      </c>
    </row>
    <row r="295" spans="1:8" s="6" customFormat="1" x14ac:dyDescent="0.25">
      <c r="A295" s="125"/>
      <c r="B295" s="57" t="s">
        <v>48</v>
      </c>
      <c r="C295" s="44" t="s">
        <v>647</v>
      </c>
      <c r="D295" s="124">
        <v>1</v>
      </c>
      <c r="E295" s="47" t="s">
        <v>11</v>
      </c>
      <c r="F295" s="14"/>
      <c r="G295" s="54" t="s">
        <v>14</v>
      </c>
      <c r="H295" s="48">
        <f t="shared" si="18"/>
        <v>0</v>
      </c>
    </row>
    <row r="296" spans="1:8" s="6" customFormat="1" x14ac:dyDescent="0.25">
      <c r="A296" s="125"/>
      <c r="B296" s="57" t="s">
        <v>49</v>
      </c>
      <c r="C296" s="44" t="s">
        <v>613</v>
      </c>
      <c r="D296" s="124">
        <v>2</v>
      </c>
      <c r="E296" s="47" t="s">
        <v>11</v>
      </c>
      <c r="F296" s="14"/>
      <c r="G296" s="54" t="s">
        <v>14</v>
      </c>
      <c r="H296" s="48">
        <f t="shared" si="18"/>
        <v>0</v>
      </c>
    </row>
    <row r="297" spans="1:8" s="6" customFormat="1" x14ac:dyDescent="0.25">
      <c r="A297" s="125"/>
      <c r="B297" s="57" t="s">
        <v>119</v>
      </c>
      <c r="C297" s="44" t="s">
        <v>614</v>
      </c>
      <c r="D297" s="124">
        <v>12</v>
      </c>
      <c r="E297" s="47" t="s">
        <v>11</v>
      </c>
      <c r="F297" s="14"/>
      <c r="G297" s="54" t="s">
        <v>14</v>
      </c>
      <c r="H297" s="48">
        <f t="shared" si="18"/>
        <v>0</v>
      </c>
    </row>
    <row r="298" spans="1:8" s="6" customFormat="1" x14ac:dyDescent="0.25">
      <c r="A298" s="125"/>
      <c r="B298" s="57" t="s">
        <v>218</v>
      </c>
      <c r="C298" s="44" t="s">
        <v>622</v>
      </c>
      <c r="D298" s="124">
        <v>16</v>
      </c>
      <c r="E298" s="47" t="s">
        <v>11</v>
      </c>
      <c r="F298" s="14"/>
      <c r="G298" s="54" t="s">
        <v>14</v>
      </c>
      <c r="H298" s="48">
        <f t="shared" si="18"/>
        <v>0</v>
      </c>
    </row>
    <row r="299" spans="1:8" s="6" customFormat="1" x14ac:dyDescent="0.25">
      <c r="A299" s="125"/>
      <c r="B299" s="57" t="s">
        <v>219</v>
      </c>
      <c r="C299" s="44" t="s">
        <v>615</v>
      </c>
      <c r="D299" s="124">
        <v>2</v>
      </c>
      <c r="E299" s="47" t="s">
        <v>11</v>
      </c>
      <c r="F299" s="14"/>
      <c r="G299" s="54" t="s">
        <v>14</v>
      </c>
      <c r="H299" s="48">
        <f t="shared" si="18"/>
        <v>0</v>
      </c>
    </row>
    <row r="300" spans="1:8" s="6" customFormat="1" x14ac:dyDescent="0.25">
      <c r="A300" s="125"/>
      <c r="B300" s="57" t="s">
        <v>220</v>
      </c>
      <c r="C300" s="44" t="s">
        <v>616</v>
      </c>
      <c r="D300" s="124">
        <v>17</v>
      </c>
      <c r="E300" s="47" t="s">
        <v>11</v>
      </c>
      <c r="F300" s="14"/>
      <c r="G300" s="54" t="s">
        <v>14</v>
      </c>
      <c r="H300" s="48">
        <f t="shared" si="18"/>
        <v>0</v>
      </c>
    </row>
    <row r="301" spans="1:8" s="6" customFormat="1" ht="25.5" x14ac:dyDescent="0.25">
      <c r="A301" s="125"/>
      <c r="B301" s="57" t="s">
        <v>221</v>
      </c>
      <c r="C301" s="44" t="s">
        <v>617</v>
      </c>
      <c r="D301" s="124">
        <v>1</v>
      </c>
      <c r="E301" s="47" t="s">
        <v>11</v>
      </c>
      <c r="F301" s="14"/>
      <c r="G301" s="54" t="s">
        <v>14</v>
      </c>
      <c r="H301" s="48">
        <f t="shared" si="18"/>
        <v>0</v>
      </c>
    </row>
    <row r="302" spans="1:8" s="6" customFormat="1" x14ac:dyDescent="0.25">
      <c r="A302" s="125"/>
      <c r="B302" s="57" t="s">
        <v>222</v>
      </c>
      <c r="C302" s="44" t="s">
        <v>953</v>
      </c>
      <c r="D302" s="124">
        <v>5</v>
      </c>
      <c r="E302" s="47" t="s">
        <v>11</v>
      </c>
      <c r="F302" s="14"/>
      <c r="G302" s="54" t="s">
        <v>14</v>
      </c>
      <c r="H302" s="48">
        <f t="shared" si="18"/>
        <v>0</v>
      </c>
    </row>
    <row r="303" spans="1:8" s="6" customFormat="1" x14ac:dyDescent="0.25">
      <c r="A303" s="125"/>
      <c r="B303" s="57" t="s">
        <v>223</v>
      </c>
      <c r="C303" s="44" t="s">
        <v>618</v>
      </c>
      <c r="D303" s="124">
        <v>2</v>
      </c>
      <c r="E303" s="47" t="s">
        <v>11</v>
      </c>
      <c r="F303" s="14"/>
      <c r="G303" s="54" t="s">
        <v>14</v>
      </c>
      <c r="H303" s="48">
        <f t="shared" si="18"/>
        <v>0</v>
      </c>
    </row>
    <row r="304" spans="1:8" s="6" customFormat="1" x14ac:dyDescent="0.25">
      <c r="A304" s="125"/>
      <c r="B304" s="57" t="s">
        <v>224</v>
      </c>
      <c r="C304" s="44" t="s">
        <v>619</v>
      </c>
      <c r="D304" s="124">
        <v>2</v>
      </c>
      <c r="E304" s="47" t="s">
        <v>11</v>
      </c>
      <c r="F304" s="14"/>
      <c r="G304" s="54" t="s">
        <v>14</v>
      </c>
      <c r="H304" s="48">
        <f t="shared" si="18"/>
        <v>0</v>
      </c>
    </row>
    <row r="305" spans="1:8" s="6" customFormat="1" x14ac:dyDescent="0.25">
      <c r="A305" s="125"/>
      <c r="B305" s="57" t="s">
        <v>225</v>
      </c>
      <c r="C305" s="44" t="s">
        <v>620</v>
      </c>
      <c r="D305" s="124">
        <v>1</v>
      </c>
      <c r="E305" s="47" t="s">
        <v>11</v>
      </c>
      <c r="F305" s="14"/>
      <c r="G305" s="54" t="s">
        <v>14</v>
      </c>
      <c r="H305" s="48">
        <f t="shared" si="18"/>
        <v>0</v>
      </c>
    </row>
    <row r="306" spans="1:8" s="6" customFormat="1" x14ac:dyDescent="0.25">
      <c r="A306" s="125"/>
      <c r="B306" s="57" t="s">
        <v>252</v>
      </c>
      <c r="C306" s="44" t="s">
        <v>623</v>
      </c>
      <c r="D306" s="124">
        <v>1</v>
      </c>
      <c r="E306" s="47" t="s">
        <v>11</v>
      </c>
      <c r="F306" s="14"/>
      <c r="G306" s="54" t="s">
        <v>14</v>
      </c>
      <c r="H306" s="48">
        <f t="shared" si="18"/>
        <v>0</v>
      </c>
    </row>
    <row r="307" spans="1:8" s="6" customFormat="1" ht="15.75" thickBot="1" x14ac:dyDescent="0.3">
      <c r="A307" s="125"/>
      <c r="B307" s="57" t="s">
        <v>345</v>
      </c>
      <c r="C307" s="44" t="s">
        <v>621</v>
      </c>
      <c r="D307" s="124">
        <v>3</v>
      </c>
      <c r="E307" s="47" t="s">
        <v>11</v>
      </c>
      <c r="F307" s="14"/>
      <c r="G307" s="54" t="s">
        <v>14</v>
      </c>
      <c r="H307" s="48">
        <f t="shared" si="18"/>
        <v>0</v>
      </c>
    </row>
    <row r="308" spans="1:8" ht="15.75" thickBot="1" x14ac:dyDescent="0.3">
      <c r="A308" s="126"/>
      <c r="B308" s="127"/>
      <c r="C308" s="128" t="s">
        <v>142</v>
      </c>
      <c r="D308" s="128"/>
      <c r="E308" s="128"/>
      <c r="F308" s="129">
        <f>SUMPRODUCT(D282:D307,F282:F307)</f>
        <v>0</v>
      </c>
      <c r="G308" s="129">
        <f>SUMPRODUCT(D282:D307,G282:G307)</f>
        <v>0</v>
      </c>
      <c r="H308" s="130">
        <f>SUM(H282:H307)</f>
        <v>0</v>
      </c>
    </row>
    <row r="309" spans="1:8" x14ac:dyDescent="0.25">
      <c r="A309" s="131"/>
      <c r="B309" s="132" t="s">
        <v>143</v>
      </c>
      <c r="C309" s="133" t="s">
        <v>80</v>
      </c>
      <c r="D309" s="134"/>
      <c r="E309" s="134"/>
      <c r="F309" s="135"/>
      <c r="G309" s="135"/>
      <c r="H309" s="136"/>
    </row>
    <row r="310" spans="1:8" x14ac:dyDescent="0.25">
      <c r="A310" s="51"/>
      <c r="B310" s="137">
        <v>1</v>
      </c>
      <c r="C310" s="45" t="s">
        <v>144</v>
      </c>
      <c r="D310" s="47">
        <v>560</v>
      </c>
      <c r="E310" s="47" t="s">
        <v>16</v>
      </c>
      <c r="F310" s="15"/>
      <c r="G310" s="15"/>
      <c r="H310" s="48">
        <f>SUM(F310:G310)*D310</f>
        <v>0</v>
      </c>
    </row>
    <row r="311" spans="1:8" ht="15.75" thickBot="1" x14ac:dyDescent="0.3">
      <c r="A311" s="138"/>
      <c r="B311" s="139">
        <v>2</v>
      </c>
      <c r="C311" s="140" t="s">
        <v>145</v>
      </c>
      <c r="D311" s="141">
        <v>560</v>
      </c>
      <c r="E311" s="141" t="s">
        <v>16</v>
      </c>
      <c r="F311" s="24"/>
      <c r="G311" s="24"/>
      <c r="H311" s="48">
        <f>SUM(F311:G311)*D311</f>
        <v>0</v>
      </c>
    </row>
    <row r="312" spans="1:8" ht="15.75" thickBot="1" x14ac:dyDescent="0.3">
      <c r="A312" s="126"/>
      <c r="B312" s="127"/>
      <c r="C312" s="128" t="s">
        <v>146</v>
      </c>
      <c r="D312" s="128"/>
      <c r="E312" s="128"/>
      <c r="F312" s="129">
        <f>SUMPRODUCT(D310:D311,F310:F311)</f>
        <v>0</v>
      </c>
      <c r="G312" s="129">
        <f>SUMPRODUCT(D310:D311,G310:G311)</f>
        <v>0</v>
      </c>
      <c r="H312" s="130">
        <f>SUM(H310:H311)</f>
        <v>0</v>
      </c>
    </row>
    <row r="313" spans="1:8" x14ac:dyDescent="0.25">
      <c r="A313" s="131"/>
      <c r="B313" s="132" t="s">
        <v>147</v>
      </c>
      <c r="C313" s="133" t="s">
        <v>148</v>
      </c>
      <c r="D313" s="134"/>
      <c r="E313" s="134"/>
      <c r="F313" s="135"/>
      <c r="G313" s="135"/>
      <c r="H313" s="136"/>
    </row>
    <row r="314" spans="1:8" ht="45" customHeight="1" thickBot="1" x14ac:dyDescent="0.3">
      <c r="A314" s="138"/>
      <c r="B314" s="139">
        <v>1</v>
      </c>
      <c r="C314" s="140" t="s">
        <v>149</v>
      </c>
      <c r="D314" s="141">
        <v>1</v>
      </c>
      <c r="E314" s="141" t="s">
        <v>11</v>
      </c>
      <c r="F314" s="25"/>
      <c r="G314" s="25"/>
      <c r="H314" s="62">
        <f>SUM(F314:G314)*D314</f>
        <v>0</v>
      </c>
    </row>
    <row r="315" spans="1:8" ht="15.75" thickBot="1" x14ac:dyDescent="0.3">
      <c r="A315" s="126"/>
      <c r="B315" s="127"/>
      <c r="C315" s="128" t="s">
        <v>150</v>
      </c>
      <c r="D315" s="128"/>
      <c r="E315" s="128"/>
      <c r="F315" s="129">
        <f>SUMPRODUCT(D313:D314,F313:F314)</f>
        <v>0</v>
      </c>
      <c r="G315" s="129">
        <f>SUMPRODUCT(D313:D314,G313:G314)</f>
        <v>0</v>
      </c>
      <c r="H315" s="130">
        <f>H314</f>
        <v>0</v>
      </c>
    </row>
    <row r="316" spans="1:8" x14ac:dyDescent="0.25">
      <c r="A316" s="131"/>
      <c r="B316" s="132" t="s">
        <v>151</v>
      </c>
      <c r="C316" s="133" t="s">
        <v>152</v>
      </c>
      <c r="D316" s="134"/>
      <c r="E316" s="134"/>
      <c r="F316" s="135"/>
      <c r="G316" s="135"/>
      <c r="H316" s="136"/>
    </row>
    <row r="317" spans="1:8" s="6" customFormat="1" x14ac:dyDescent="0.25">
      <c r="A317" s="51"/>
      <c r="B317" s="142" t="s">
        <v>13</v>
      </c>
      <c r="C317" s="143" t="s">
        <v>153</v>
      </c>
      <c r="D317" s="144">
        <v>10</v>
      </c>
      <c r="E317" s="144" t="s">
        <v>11</v>
      </c>
      <c r="F317" s="26"/>
      <c r="G317" s="26"/>
      <c r="H317" s="62">
        <f>SUM(F317:G317)*D317</f>
        <v>0</v>
      </c>
    </row>
    <row r="318" spans="1:8" s="9" customFormat="1" x14ac:dyDescent="0.25">
      <c r="A318" s="51"/>
      <c r="B318" s="142" t="s">
        <v>15</v>
      </c>
      <c r="C318" s="143" t="s">
        <v>648</v>
      </c>
      <c r="D318" s="144">
        <v>8</v>
      </c>
      <c r="E318" s="144" t="s">
        <v>11</v>
      </c>
      <c r="F318" s="26"/>
      <c r="G318" s="26"/>
      <c r="H318" s="62">
        <f t="shared" ref="H318:H325" si="19">SUM(F318:G318)*D318</f>
        <v>0</v>
      </c>
    </row>
    <row r="319" spans="1:8" s="6" customFormat="1" x14ac:dyDescent="0.25">
      <c r="A319" s="51"/>
      <c r="B319" s="142" t="s">
        <v>17</v>
      </c>
      <c r="C319" s="143" t="s">
        <v>154</v>
      </c>
      <c r="D319" s="144">
        <v>10</v>
      </c>
      <c r="E319" s="144" t="s">
        <v>11</v>
      </c>
      <c r="F319" s="26"/>
      <c r="G319" s="26"/>
      <c r="H319" s="62">
        <f t="shared" si="19"/>
        <v>0</v>
      </c>
    </row>
    <row r="320" spans="1:8" s="6" customFormat="1" x14ac:dyDescent="0.25">
      <c r="A320" s="51"/>
      <c r="B320" s="142" t="s">
        <v>19</v>
      </c>
      <c r="C320" s="143" t="s">
        <v>155</v>
      </c>
      <c r="D320" s="144">
        <v>8</v>
      </c>
      <c r="E320" s="144" t="s">
        <v>11</v>
      </c>
      <c r="F320" s="26"/>
      <c r="G320" s="26"/>
      <c r="H320" s="62">
        <f t="shared" si="19"/>
        <v>0</v>
      </c>
    </row>
    <row r="321" spans="1:13" s="6" customFormat="1" x14ac:dyDescent="0.25">
      <c r="A321" s="51"/>
      <c r="B321" s="142" t="s">
        <v>20</v>
      </c>
      <c r="C321" s="143" t="s">
        <v>156</v>
      </c>
      <c r="D321" s="144">
        <v>2</v>
      </c>
      <c r="E321" s="144" t="s">
        <v>11</v>
      </c>
      <c r="F321" s="26"/>
      <c r="G321" s="26"/>
      <c r="H321" s="62">
        <f t="shared" si="19"/>
        <v>0</v>
      </c>
    </row>
    <row r="322" spans="1:13" s="6" customFormat="1" x14ac:dyDescent="0.25">
      <c r="A322" s="51"/>
      <c r="B322" s="142" t="s">
        <v>21</v>
      </c>
      <c r="C322" s="143" t="s">
        <v>904</v>
      </c>
      <c r="D322" s="144">
        <v>1</v>
      </c>
      <c r="E322" s="144" t="s">
        <v>11</v>
      </c>
      <c r="F322" s="26"/>
      <c r="G322" s="26"/>
      <c r="H322" s="62">
        <f t="shared" si="19"/>
        <v>0</v>
      </c>
    </row>
    <row r="323" spans="1:13" s="6" customFormat="1" x14ac:dyDescent="0.25">
      <c r="A323" s="51"/>
      <c r="B323" s="142" t="s">
        <v>22</v>
      </c>
      <c r="C323" s="143" t="s">
        <v>905</v>
      </c>
      <c r="D323" s="144">
        <v>19</v>
      </c>
      <c r="E323" s="144" t="s">
        <v>11</v>
      </c>
      <c r="F323" s="26"/>
      <c r="G323" s="26"/>
      <c r="H323" s="62">
        <f t="shared" si="19"/>
        <v>0</v>
      </c>
    </row>
    <row r="324" spans="1:13" s="6" customFormat="1" x14ac:dyDescent="0.25">
      <c r="A324" s="51"/>
      <c r="B324" s="142" t="s">
        <v>23</v>
      </c>
      <c r="C324" s="143" t="s">
        <v>906</v>
      </c>
      <c r="D324" s="144">
        <v>114</v>
      </c>
      <c r="E324" s="144" t="s">
        <v>18</v>
      </c>
      <c r="F324" s="26"/>
      <c r="G324" s="26"/>
      <c r="H324" s="62">
        <f t="shared" si="19"/>
        <v>0</v>
      </c>
    </row>
    <row r="325" spans="1:13" s="6" customFormat="1" ht="51" x14ac:dyDescent="0.25">
      <c r="A325" s="51"/>
      <c r="B325" s="142" t="s">
        <v>24</v>
      </c>
      <c r="C325" s="143" t="s">
        <v>340</v>
      </c>
      <c r="D325" s="124">
        <v>1</v>
      </c>
      <c r="E325" s="124" t="s">
        <v>11</v>
      </c>
      <c r="F325" s="16"/>
      <c r="G325" s="16"/>
      <c r="H325" s="62">
        <f t="shared" si="19"/>
        <v>0</v>
      </c>
    </row>
    <row r="326" spans="1:13" ht="15.75" thickBot="1" x14ac:dyDescent="0.3">
      <c r="A326" s="89"/>
      <c r="B326" s="90"/>
      <c r="C326" s="91" t="s">
        <v>157</v>
      </c>
      <c r="D326" s="145"/>
      <c r="E326" s="91"/>
      <c r="F326" s="146">
        <f>SUMPRODUCT(D317:D325,F317:F325)</f>
        <v>0</v>
      </c>
      <c r="G326" s="92">
        <f>SUMPRODUCT(D317:D325,G317:G325)</f>
        <v>0</v>
      </c>
      <c r="H326" s="147">
        <f>SUM(H317:H325)</f>
        <v>0</v>
      </c>
    </row>
    <row r="327" spans="1:13" ht="15.75" thickBot="1" x14ac:dyDescent="0.3">
      <c r="A327" s="148"/>
      <c r="B327" s="149"/>
      <c r="C327" s="150" t="s">
        <v>158</v>
      </c>
      <c r="D327" s="151"/>
      <c r="E327" s="152"/>
      <c r="F327" s="153">
        <f>F326+F315+F312+F308+F278+F215+F200</f>
        <v>0</v>
      </c>
      <c r="G327" s="154">
        <f>G326+G315+G312+G308+G278+G215+G200</f>
        <v>0</v>
      </c>
      <c r="H327" s="153">
        <f>H326+H315+H312+H308+H278+H215+H200</f>
        <v>0</v>
      </c>
    </row>
    <row r="328" spans="1:13" ht="15.75" thickBot="1" x14ac:dyDescent="0.3">
      <c r="A328" s="94"/>
      <c r="B328" s="95" t="s">
        <v>159</v>
      </c>
      <c r="C328" s="96" t="s">
        <v>160</v>
      </c>
      <c r="D328" s="155"/>
      <c r="E328" s="97"/>
      <c r="F328" s="156"/>
      <c r="G328" s="98"/>
      <c r="H328" s="157"/>
    </row>
    <row r="329" spans="1:13" x14ac:dyDescent="0.25">
      <c r="A329" s="65"/>
      <c r="B329" s="66">
        <v>1</v>
      </c>
      <c r="C329" s="67" t="s">
        <v>226</v>
      </c>
      <c r="D329" s="68"/>
      <c r="E329" s="69"/>
      <c r="F329" s="70"/>
      <c r="G329" s="70"/>
      <c r="H329" s="71"/>
    </row>
    <row r="330" spans="1:13" x14ac:dyDescent="0.25">
      <c r="A330" s="72"/>
      <c r="B330" s="73" t="s">
        <v>13</v>
      </c>
      <c r="C330" s="158" t="s">
        <v>227</v>
      </c>
      <c r="D330" s="159">
        <v>27</v>
      </c>
      <c r="E330" s="77" t="s">
        <v>66</v>
      </c>
      <c r="F330" s="219"/>
      <c r="G330" s="219"/>
      <c r="H330" s="48">
        <f t="shared" ref="H330:H393" si="20">SUM(F330:G330)*D330</f>
        <v>0</v>
      </c>
      <c r="M330" s="10"/>
    </row>
    <row r="331" spans="1:13" x14ac:dyDescent="0.25">
      <c r="A331" s="72"/>
      <c r="B331" s="73" t="s">
        <v>15</v>
      </c>
      <c r="C331" s="158" t="s">
        <v>228</v>
      </c>
      <c r="D331" s="159">
        <v>20</v>
      </c>
      <c r="E331" s="77" t="s">
        <v>66</v>
      </c>
      <c r="F331" s="219"/>
      <c r="G331" s="219"/>
      <c r="H331" s="48">
        <f t="shared" si="20"/>
        <v>0</v>
      </c>
      <c r="M331" s="10"/>
    </row>
    <row r="332" spans="1:13" x14ac:dyDescent="0.25">
      <c r="A332" s="72"/>
      <c r="B332" s="73" t="s">
        <v>17</v>
      </c>
      <c r="C332" s="158" t="s">
        <v>229</v>
      </c>
      <c r="D332" s="159">
        <v>50</v>
      </c>
      <c r="E332" s="77" t="s">
        <v>66</v>
      </c>
      <c r="F332" s="219"/>
      <c r="G332" s="219"/>
      <c r="H332" s="48">
        <f t="shared" si="20"/>
        <v>0</v>
      </c>
      <c r="M332" s="10"/>
    </row>
    <row r="333" spans="1:13" x14ac:dyDescent="0.25">
      <c r="A333" s="72"/>
      <c r="B333" s="73" t="s">
        <v>19</v>
      </c>
      <c r="C333" s="158" t="s">
        <v>230</v>
      </c>
      <c r="D333" s="159">
        <v>65</v>
      </c>
      <c r="E333" s="77" t="s">
        <v>18</v>
      </c>
      <c r="F333" s="219"/>
      <c r="G333" s="219"/>
      <c r="H333" s="48">
        <f t="shared" si="20"/>
        <v>0</v>
      </c>
      <c r="M333" s="10"/>
    </row>
    <row r="334" spans="1:13" x14ac:dyDescent="0.25">
      <c r="A334" s="72"/>
      <c r="B334" s="73" t="s">
        <v>20</v>
      </c>
      <c r="C334" s="158" t="s">
        <v>231</v>
      </c>
      <c r="D334" s="159">
        <v>65</v>
      </c>
      <c r="E334" s="77" t="s">
        <v>18</v>
      </c>
      <c r="F334" s="219"/>
      <c r="G334" s="219"/>
      <c r="H334" s="48">
        <f t="shared" si="20"/>
        <v>0</v>
      </c>
      <c r="M334" s="10"/>
    </row>
    <row r="335" spans="1:13" x14ac:dyDescent="0.25">
      <c r="A335" s="72"/>
      <c r="B335" s="73" t="s">
        <v>21</v>
      </c>
      <c r="C335" s="160" t="s">
        <v>232</v>
      </c>
      <c r="D335" s="159">
        <v>20</v>
      </c>
      <c r="E335" s="77" t="s">
        <v>18</v>
      </c>
      <c r="F335" s="219"/>
      <c r="G335" s="219"/>
      <c r="H335" s="48">
        <f t="shared" si="20"/>
        <v>0</v>
      </c>
      <c r="M335" s="10"/>
    </row>
    <row r="336" spans="1:13" x14ac:dyDescent="0.25">
      <c r="A336" s="72"/>
      <c r="B336" s="73" t="s">
        <v>22</v>
      </c>
      <c r="C336" s="160" t="s">
        <v>233</v>
      </c>
      <c r="D336" s="159">
        <v>15</v>
      </c>
      <c r="E336" s="77" t="s">
        <v>18</v>
      </c>
      <c r="F336" s="219"/>
      <c r="G336" s="219"/>
      <c r="H336" s="48">
        <f t="shared" si="20"/>
        <v>0</v>
      </c>
      <c r="M336" s="10"/>
    </row>
    <row r="337" spans="1:13" x14ac:dyDescent="0.25">
      <c r="A337" s="72"/>
      <c r="B337" s="73" t="s">
        <v>23</v>
      </c>
      <c r="C337" s="160" t="s">
        <v>234</v>
      </c>
      <c r="D337" s="159">
        <v>2</v>
      </c>
      <c r="E337" s="77" t="s">
        <v>102</v>
      </c>
      <c r="F337" s="219"/>
      <c r="G337" s="219"/>
      <c r="H337" s="48">
        <f t="shared" si="20"/>
        <v>0</v>
      </c>
      <c r="M337" s="10"/>
    </row>
    <row r="338" spans="1:13" x14ac:dyDescent="0.25">
      <c r="A338" s="72"/>
      <c r="B338" s="73" t="s">
        <v>24</v>
      </c>
      <c r="C338" s="160" t="s">
        <v>235</v>
      </c>
      <c r="D338" s="159">
        <v>2</v>
      </c>
      <c r="E338" s="77" t="s">
        <v>102</v>
      </c>
      <c r="F338" s="219"/>
      <c r="G338" s="219"/>
      <c r="H338" s="48">
        <f t="shared" si="20"/>
        <v>0</v>
      </c>
      <c r="M338" s="10"/>
    </row>
    <row r="339" spans="1:13" ht="26.25" x14ac:dyDescent="0.25">
      <c r="A339" s="72"/>
      <c r="B339" s="73" t="s">
        <v>25</v>
      </c>
      <c r="C339" s="158" t="s">
        <v>236</v>
      </c>
      <c r="D339" s="159">
        <v>1</v>
      </c>
      <c r="E339" s="77" t="s">
        <v>44</v>
      </c>
      <c r="F339" s="219"/>
      <c r="G339" s="219"/>
      <c r="H339" s="48">
        <f t="shared" si="20"/>
        <v>0</v>
      </c>
      <c r="M339" s="10"/>
    </row>
    <row r="340" spans="1:13" x14ac:dyDescent="0.25">
      <c r="A340" s="72"/>
      <c r="B340" s="81" t="s">
        <v>237</v>
      </c>
      <c r="C340" s="82" t="s">
        <v>238</v>
      </c>
      <c r="D340" s="75"/>
      <c r="E340" s="76"/>
      <c r="F340" s="78"/>
      <c r="G340" s="79"/>
      <c r="H340" s="48"/>
      <c r="M340" s="10"/>
    </row>
    <row r="341" spans="1:13" x14ac:dyDescent="0.25">
      <c r="A341" s="72"/>
      <c r="B341" s="73" t="s">
        <v>45</v>
      </c>
      <c r="C341" s="74" t="s">
        <v>239</v>
      </c>
      <c r="D341" s="75">
        <v>5</v>
      </c>
      <c r="E341" s="76" t="s">
        <v>102</v>
      </c>
      <c r="F341" s="17"/>
      <c r="G341" s="18"/>
      <c r="H341" s="48">
        <f t="shared" si="20"/>
        <v>0</v>
      </c>
      <c r="M341" s="10"/>
    </row>
    <row r="342" spans="1:13" x14ac:dyDescent="0.25">
      <c r="A342" s="72"/>
      <c r="B342" s="73" t="s">
        <v>46</v>
      </c>
      <c r="C342" s="74" t="s">
        <v>240</v>
      </c>
      <c r="D342" s="75">
        <v>65</v>
      </c>
      <c r="E342" s="76" t="s">
        <v>18</v>
      </c>
      <c r="F342" s="17"/>
      <c r="G342" s="18"/>
      <c r="H342" s="48">
        <f t="shared" si="20"/>
        <v>0</v>
      </c>
      <c r="M342" s="10"/>
    </row>
    <row r="343" spans="1:13" ht="25.5" x14ac:dyDescent="0.25">
      <c r="A343" s="72"/>
      <c r="B343" s="73" t="s">
        <v>47</v>
      </c>
      <c r="C343" s="74" t="s">
        <v>241</v>
      </c>
      <c r="D343" s="75">
        <v>2</v>
      </c>
      <c r="E343" s="76" t="s">
        <v>102</v>
      </c>
      <c r="F343" s="17"/>
      <c r="G343" s="18"/>
      <c r="H343" s="48">
        <f t="shared" si="20"/>
        <v>0</v>
      </c>
      <c r="M343" s="10"/>
    </row>
    <row r="344" spans="1:13" x14ac:dyDescent="0.25">
      <c r="A344" s="72"/>
      <c r="B344" s="73" t="s">
        <v>48</v>
      </c>
      <c r="C344" s="74" t="s">
        <v>655</v>
      </c>
      <c r="D344" s="75">
        <v>2</v>
      </c>
      <c r="E344" s="76" t="s">
        <v>102</v>
      </c>
      <c r="F344" s="17"/>
      <c r="G344" s="18"/>
      <c r="H344" s="48">
        <f t="shared" si="20"/>
        <v>0</v>
      </c>
      <c r="M344" s="10"/>
    </row>
    <row r="345" spans="1:13" x14ac:dyDescent="0.25">
      <c r="A345" s="72"/>
      <c r="B345" s="73" t="s">
        <v>49</v>
      </c>
      <c r="C345" s="74" t="s">
        <v>242</v>
      </c>
      <c r="D345" s="75">
        <v>4</v>
      </c>
      <c r="E345" s="76" t="s">
        <v>102</v>
      </c>
      <c r="F345" s="17"/>
      <c r="G345" s="18"/>
      <c r="H345" s="48">
        <f t="shared" si="20"/>
        <v>0</v>
      </c>
      <c r="M345" s="10"/>
    </row>
    <row r="346" spans="1:13" x14ac:dyDescent="0.25">
      <c r="A346" s="72"/>
      <c r="B346" s="73" t="s">
        <v>119</v>
      </c>
      <c r="C346" s="74" t="s">
        <v>243</v>
      </c>
      <c r="D346" s="161">
        <v>30</v>
      </c>
      <c r="E346" s="76" t="s">
        <v>18</v>
      </c>
      <c r="F346" s="17"/>
      <c r="G346" s="18"/>
      <c r="H346" s="48">
        <f t="shared" si="20"/>
        <v>0</v>
      </c>
      <c r="M346" s="10"/>
    </row>
    <row r="347" spans="1:13" x14ac:dyDescent="0.25">
      <c r="A347" s="72"/>
      <c r="B347" s="73" t="s">
        <v>218</v>
      </c>
      <c r="C347" s="74" t="s">
        <v>244</v>
      </c>
      <c r="D347" s="161">
        <v>30</v>
      </c>
      <c r="E347" s="76" t="s">
        <v>18</v>
      </c>
      <c r="F347" s="17"/>
      <c r="G347" s="18"/>
      <c r="H347" s="48">
        <f t="shared" si="20"/>
        <v>0</v>
      </c>
      <c r="M347" s="10"/>
    </row>
    <row r="348" spans="1:13" x14ac:dyDescent="0.25">
      <c r="A348" s="72"/>
      <c r="B348" s="73" t="s">
        <v>219</v>
      </c>
      <c r="C348" s="74" t="s">
        <v>245</v>
      </c>
      <c r="D348" s="161">
        <v>12</v>
      </c>
      <c r="E348" s="76" t="s">
        <v>102</v>
      </c>
      <c r="F348" s="17"/>
      <c r="G348" s="18"/>
      <c r="H348" s="48">
        <f t="shared" si="20"/>
        <v>0</v>
      </c>
      <c r="M348" s="10"/>
    </row>
    <row r="349" spans="1:13" x14ac:dyDescent="0.25">
      <c r="A349" s="72"/>
      <c r="B349" s="73" t="s">
        <v>220</v>
      </c>
      <c r="C349" s="74" t="s">
        <v>246</v>
      </c>
      <c r="D349" s="161">
        <v>4</v>
      </c>
      <c r="E349" s="76" t="s">
        <v>102</v>
      </c>
      <c r="F349" s="17"/>
      <c r="G349" s="18"/>
      <c r="H349" s="48">
        <f t="shared" si="20"/>
        <v>0</v>
      </c>
      <c r="M349" s="10"/>
    </row>
    <row r="350" spans="1:13" x14ac:dyDescent="0.25">
      <c r="A350" s="72"/>
      <c r="B350" s="73" t="s">
        <v>221</v>
      </c>
      <c r="C350" s="74" t="s">
        <v>247</v>
      </c>
      <c r="D350" s="161">
        <v>4</v>
      </c>
      <c r="E350" s="76" t="s">
        <v>102</v>
      </c>
      <c r="F350" s="17"/>
      <c r="G350" s="18"/>
      <c r="H350" s="48">
        <f t="shared" si="20"/>
        <v>0</v>
      </c>
      <c r="M350" s="10"/>
    </row>
    <row r="351" spans="1:13" x14ac:dyDescent="0.25">
      <c r="A351" s="72"/>
      <c r="B351" s="73" t="s">
        <v>222</v>
      </c>
      <c r="C351" s="74" t="s">
        <v>248</v>
      </c>
      <c r="D351" s="161">
        <v>50</v>
      </c>
      <c r="E351" s="76" t="s">
        <v>18</v>
      </c>
      <c r="F351" s="17"/>
      <c r="G351" s="18"/>
      <c r="H351" s="48">
        <f t="shared" si="20"/>
        <v>0</v>
      </c>
      <c r="M351" s="10"/>
    </row>
    <row r="352" spans="1:13" x14ac:dyDescent="0.25">
      <c r="A352" s="72"/>
      <c r="B352" s="73" t="s">
        <v>223</v>
      </c>
      <c r="C352" s="74" t="s">
        <v>249</v>
      </c>
      <c r="D352" s="161">
        <v>4</v>
      </c>
      <c r="E352" s="76" t="s">
        <v>102</v>
      </c>
      <c r="F352" s="17"/>
      <c r="G352" s="18"/>
      <c r="H352" s="48">
        <f t="shared" si="20"/>
        <v>0</v>
      </c>
      <c r="M352" s="10"/>
    </row>
    <row r="353" spans="1:13" x14ac:dyDescent="0.25">
      <c r="A353" s="72"/>
      <c r="B353" s="73" t="s">
        <v>224</v>
      </c>
      <c r="C353" s="74" t="s">
        <v>250</v>
      </c>
      <c r="D353" s="161">
        <v>4</v>
      </c>
      <c r="E353" s="76" t="s">
        <v>102</v>
      </c>
      <c r="F353" s="17"/>
      <c r="G353" s="18"/>
      <c r="H353" s="48">
        <f t="shared" si="20"/>
        <v>0</v>
      </c>
      <c r="M353" s="10"/>
    </row>
    <row r="354" spans="1:13" x14ac:dyDescent="0.25">
      <c r="A354" s="72"/>
      <c r="B354" s="73" t="s">
        <v>225</v>
      </c>
      <c r="C354" s="74" t="s">
        <v>251</v>
      </c>
      <c r="D354" s="161">
        <v>2</v>
      </c>
      <c r="E354" s="76" t="s">
        <v>102</v>
      </c>
      <c r="F354" s="17"/>
      <c r="G354" s="18"/>
      <c r="H354" s="48">
        <f t="shared" si="20"/>
        <v>0</v>
      </c>
      <c r="M354" s="10"/>
    </row>
    <row r="355" spans="1:13" ht="25.5" x14ac:dyDescent="0.25">
      <c r="A355" s="72"/>
      <c r="B355" s="73" t="s">
        <v>252</v>
      </c>
      <c r="C355" s="74" t="s">
        <v>253</v>
      </c>
      <c r="D355" s="75">
        <v>1</v>
      </c>
      <c r="E355" s="76" t="s">
        <v>44</v>
      </c>
      <c r="F355" s="17"/>
      <c r="G355" s="18"/>
      <c r="H355" s="48">
        <f t="shared" si="20"/>
        <v>0</v>
      </c>
      <c r="M355" s="10"/>
    </row>
    <row r="356" spans="1:13" x14ac:dyDescent="0.25">
      <c r="A356" s="80"/>
      <c r="B356" s="81" t="s">
        <v>254</v>
      </c>
      <c r="C356" s="82" t="s">
        <v>255</v>
      </c>
      <c r="D356" s="83"/>
      <c r="E356" s="77"/>
      <c r="F356" s="84"/>
      <c r="G356" s="84"/>
      <c r="H356" s="48"/>
      <c r="M356" s="10"/>
    </row>
    <row r="357" spans="1:13" ht="25.5" x14ac:dyDescent="0.25">
      <c r="A357" s="80"/>
      <c r="B357" s="73" t="s">
        <v>51</v>
      </c>
      <c r="C357" s="74" t="s">
        <v>256</v>
      </c>
      <c r="D357" s="162">
        <v>85</v>
      </c>
      <c r="E357" s="77" t="s">
        <v>102</v>
      </c>
      <c r="F357" s="19"/>
      <c r="G357" s="19"/>
      <c r="H357" s="48">
        <f t="shared" si="20"/>
        <v>0</v>
      </c>
      <c r="M357" s="10"/>
    </row>
    <row r="358" spans="1:13" x14ac:dyDescent="0.25">
      <c r="A358" s="80"/>
      <c r="B358" s="73" t="s">
        <v>52</v>
      </c>
      <c r="C358" s="74" t="s">
        <v>257</v>
      </c>
      <c r="D358" s="162">
        <v>15</v>
      </c>
      <c r="E358" s="77" t="s">
        <v>102</v>
      </c>
      <c r="F358" s="19"/>
      <c r="G358" s="19"/>
      <c r="H358" s="48">
        <f t="shared" si="20"/>
        <v>0</v>
      </c>
      <c r="M358" s="10"/>
    </row>
    <row r="359" spans="1:13" x14ac:dyDescent="0.25">
      <c r="A359" s="80"/>
      <c r="B359" s="73" t="s">
        <v>53</v>
      </c>
      <c r="C359" s="74" t="s">
        <v>258</v>
      </c>
      <c r="D359" s="162">
        <v>6</v>
      </c>
      <c r="E359" s="77" t="s">
        <v>259</v>
      </c>
      <c r="F359" s="19"/>
      <c r="G359" s="19"/>
      <c r="H359" s="48">
        <f t="shared" si="20"/>
        <v>0</v>
      </c>
      <c r="M359" s="10"/>
    </row>
    <row r="360" spans="1:13" x14ac:dyDescent="0.25">
      <c r="A360" s="80"/>
      <c r="B360" s="73" t="s">
        <v>103</v>
      </c>
      <c r="C360" s="74" t="s">
        <v>260</v>
      </c>
      <c r="D360" s="162">
        <v>1</v>
      </c>
      <c r="E360" s="77" t="s">
        <v>102</v>
      </c>
      <c r="F360" s="19"/>
      <c r="G360" s="19"/>
      <c r="H360" s="48">
        <f t="shared" si="20"/>
        <v>0</v>
      </c>
      <c r="M360" s="10"/>
    </row>
    <row r="361" spans="1:13" x14ac:dyDescent="0.25">
      <c r="A361" s="80"/>
      <c r="B361" s="73" t="s">
        <v>261</v>
      </c>
      <c r="C361" s="74" t="s">
        <v>262</v>
      </c>
      <c r="D361" s="162">
        <v>1</v>
      </c>
      <c r="E361" s="77" t="s">
        <v>102</v>
      </c>
      <c r="F361" s="19"/>
      <c r="G361" s="19"/>
      <c r="H361" s="48">
        <f t="shared" si="20"/>
        <v>0</v>
      </c>
      <c r="M361" s="10"/>
    </row>
    <row r="362" spans="1:13" x14ac:dyDescent="0.25">
      <c r="A362" s="80"/>
      <c r="B362" s="73" t="s">
        <v>263</v>
      </c>
      <c r="C362" s="74" t="s">
        <v>264</v>
      </c>
      <c r="D362" s="162">
        <v>1</v>
      </c>
      <c r="E362" s="77" t="s">
        <v>102</v>
      </c>
      <c r="F362" s="19"/>
      <c r="G362" s="19"/>
      <c r="H362" s="48">
        <f t="shared" si="20"/>
        <v>0</v>
      </c>
      <c r="M362" s="10"/>
    </row>
    <row r="363" spans="1:13" x14ac:dyDescent="0.25">
      <c r="A363" s="80"/>
      <c r="B363" s="73" t="s">
        <v>265</v>
      </c>
      <c r="C363" s="74" t="s">
        <v>266</v>
      </c>
      <c r="D363" s="162">
        <v>2</v>
      </c>
      <c r="E363" s="77" t="s">
        <v>102</v>
      </c>
      <c r="F363" s="19"/>
      <c r="G363" s="19"/>
      <c r="H363" s="48">
        <f t="shared" si="20"/>
        <v>0</v>
      </c>
      <c r="M363" s="10"/>
    </row>
    <row r="364" spans="1:13" x14ac:dyDescent="0.25">
      <c r="A364" s="80"/>
      <c r="B364" s="73" t="s">
        <v>267</v>
      </c>
      <c r="C364" s="74" t="s">
        <v>268</v>
      </c>
      <c r="D364" s="162">
        <v>2</v>
      </c>
      <c r="E364" s="77" t="s">
        <v>102</v>
      </c>
      <c r="F364" s="19"/>
      <c r="G364" s="19"/>
      <c r="H364" s="48">
        <f t="shared" si="20"/>
        <v>0</v>
      </c>
      <c r="M364" s="10"/>
    </row>
    <row r="365" spans="1:13" x14ac:dyDescent="0.25">
      <c r="A365" s="80"/>
      <c r="B365" s="73" t="s">
        <v>269</v>
      </c>
      <c r="C365" s="74" t="s">
        <v>270</v>
      </c>
      <c r="D365" s="162">
        <v>2</v>
      </c>
      <c r="E365" s="77" t="s">
        <v>102</v>
      </c>
      <c r="F365" s="19"/>
      <c r="G365" s="19"/>
      <c r="H365" s="48">
        <f t="shared" si="20"/>
        <v>0</v>
      </c>
      <c r="M365" s="10"/>
    </row>
    <row r="366" spans="1:13" x14ac:dyDescent="0.25">
      <c r="A366" s="80"/>
      <c r="B366" s="73" t="s">
        <v>271</v>
      </c>
      <c r="C366" s="74" t="s">
        <v>272</v>
      </c>
      <c r="D366" s="162">
        <v>2</v>
      </c>
      <c r="E366" s="77" t="s">
        <v>102</v>
      </c>
      <c r="F366" s="19"/>
      <c r="G366" s="19"/>
      <c r="H366" s="48">
        <f t="shared" si="20"/>
        <v>0</v>
      </c>
      <c r="M366" s="10"/>
    </row>
    <row r="367" spans="1:13" x14ac:dyDescent="0.25">
      <c r="A367" s="80"/>
      <c r="B367" s="73" t="s">
        <v>273</v>
      </c>
      <c r="C367" s="74" t="s">
        <v>274</v>
      </c>
      <c r="D367" s="162">
        <v>4</v>
      </c>
      <c r="E367" s="77" t="s">
        <v>102</v>
      </c>
      <c r="F367" s="19"/>
      <c r="G367" s="19"/>
      <c r="H367" s="48">
        <f t="shared" si="20"/>
        <v>0</v>
      </c>
      <c r="M367" s="10"/>
    </row>
    <row r="368" spans="1:13" x14ac:dyDescent="0.25">
      <c r="A368" s="80"/>
      <c r="B368" s="73" t="s">
        <v>275</v>
      </c>
      <c r="C368" s="74" t="s">
        <v>276</v>
      </c>
      <c r="D368" s="162">
        <v>6</v>
      </c>
      <c r="E368" s="77" t="s">
        <v>102</v>
      </c>
      <c r="F368" s="19"/>
      <c r="G368" s="19"/>
      <c r="H368" s="48">
        <f t="shared" si="20"/>
        <v>0</v>
      </c>
      <c r="M368" s="10"/>
    </row>
    <row r="369" spans="1:13" x14ac:dyDescent="0.25">
      <c r="A369" s="80"/>
      <c r="B369" s="73" t="s">
        <v>277</v>
      </c>
      <c r="C369" s="74" t="s">
        <v>278</v>
      </c>
      <c r="D369" s="162">
        <v>5</v>
      </c>
      <c r="E369" s="77" t="s">
        <v>102</v>
      </c>
      <c r="F369" s="19"/>
      <c r="G369" s="19"/>
      <c r="H369" s="48">
        <f t="shared" si="20"/>
        <v>0</v>
      </c>
      <c r="M369" s="10"/>
    </row>
    <row r="370" spans="1:13" x14ac:dyDescent="0.25">
      <c r="A370" s="80"/>
      <c r="B370" s="73" t="s">
        <v>279</v>
      </c>
      <c r="C370" s="74" t="s">
        <v>280</v>
      </c>
      <c r="D370" s="162">
        <v>1</v>
      </c>
      <c r="E370" s="77" t="s">
        <v>281</v>
      </c>
      <c r="F370" s="19"/>
      <c r="G370" s="19"/>
      <c r="H370" s="48">
        <f t="shared" si="20"/>
        <v>0</v>
      </c>
      <c r="M370" s="10"/>
    </row>
    <row r="371" spans="1:13" x14ac:dyDescent="0.25">
      <c r="A371" s="80"/>
      <c r="B371" s="73" t="s">
        <v>282</v>
      </c>
      <c r="C371" s="74" t="s">
        <v>283</v>
      </c>
      <c r="D371" s="162">
        <v>1</v>
      </c>
      <c r="E371" s="77" t="s">
        <v>281</v>
      </c>
      <c r="F371" s="19"/>
      <c r="G371" s="19"/>
      <c r="H371" s="48">
        <f t="shared" si="20"/>
        <v>0</v>
      </c>
      <c r="M371" s="10"/>
    </row>
    <row r="372" spans="1:13" x14ac:dyDescent="0.25">
      <c r="A372" s="80"/>
      <c r="B372" s="73" t="s">
        <v>284</v>
      </c>
      <c r="C372" s="74" t="s">
        <v>285</v>
      </c>
      <c r="D372" s="162">
        <v>15</v>
      </c>
      <c r="E372" s="77" t="s">
        <v>102</v>
      </c>
      <c r="F372" s="19"/>
      <c r="G372" s="19"/>
      <c r="H372" s="48">
        <f t="shared" si="20"/>
        <v>0</v>
      </c>
      <c r="M372" s="10"/>
    </row>
    <row r="373" spans="1:13" x14ac:dyDescent="0.25">
      <c r="A373" s="80"/>
      <c r="B373" s="73" t="s">
        <v>286</v>
      </c>
      <c r="C373" s="74" t="s">
        <v>287</v>
      </c>
      <c r="D373" s="162">
        <v>1</v>
      </c>
      <c r="E373" s="77" t="s">
        <v>259</v>
      </c>
      <c r="F373" s="19"/>
      <c r="G373" s="19"/>
      <c r="H373" s="48">
        <f t="shared" si="20"/>
        <v>0</v>
      </c>
      <c r="M373" s="10"/>
    </row>
    <row r="374" spans="1:13" x14ac:dyDescent="0.25">
      <c r="A374" s="80"/>
      <c r="B374" s="73" t="s">
        <v>288</v>
      </c>
      <c r="C374" s="74" t="s">
        <v>289</v>
      </c>
      <c r="D374" s="162">
        <v>3</v>
      </c>
      <c r="E374" s="77" t="s">
        <v>281</v>
      </c>
      <c r="F374" s="19"/>
      <c r="G374" s="19"/>
      <c r="H374" s="48">
        <f t="shared" si="20"/>
        <v>0</v>
      </c>
      <c r="M374" s="10"/>
    </row>
    <row r="375" spans="1:13" x14ac:dyDescent="0.25">
      <c r="A375" s="80"/>
      <c r="B375" s="73" t="s">
        <v>290</v>
      </c>
      <c r="C375" s="74" t="s">
        <v>291</v>
      </c>
      <c r="D375" s="162">
        <v>1</v>
      </c>
      <c r="E375" s="77" t="s">
        <v>102</v>
      </c>
      <c r="F375" s="19"/>
      <c r="G375" s="19"/>
      <c r="H375" s="48">
        <f t="shared" si="20"/>
        <v>0</v>
      </c>
      <c r="M375" s="10"/>
    </row>
    <row r="376" spans="1:13" x14ac:dyDescent="0.25">
      <c r="A376" s="80"/>
      <c r="B376" s="73" t="s">
        <v>292</v>
      </c>
      <c r="C376" s="74" t="s">
        <v>293</v>
      </c>
      <c r="D376" s="162">
        <v>1</v>
      </c>
      <c r="E376" s="77" t="s">
        <v>281</v>
      </c>
      <c r="F376" s="19"/>
      <c r="G376" s="19"/>
      <c r="H376" s="48">
        <f t="shared" si="20"/>
        <v>0</v>
      </c>
      <c r="M376" s="10"/>
    </row>
    <row r="377" spans="1:13" x14ac:dyDescent="0.25">
      <c r="A377" s="80"/>
      <c r="B377" s="73" t="s">
        <v>294</v>
      </c>
      <c r="C377" s="74" t="s">
        <v>295</v>
      </c>
      <c r="D377" s="83">
        <v>6</v>
      </c>
      <c r="E377" s="77" t="s">
        <v>18</v>
      </c>
      <c r="F377" s="19"/>
      <c r="G377" s="19"/>
      <c r="H377" s="48">
        <f t="shared" si="20"/>
        <v>0</v>
      </c>
      <c r="M377" s="10"/>
    </row>
    <row r="378" spans="1:13" x14ac:dyDescent="0.25">
      <c r="A378" s="80"/>
      <c r="B378" s="73" t="s">
        <v>296</v>
      </c>
      <c r="C378" s="74" t="s">
        <v>297</v>
      </c>
      <c r="D378" s="83">
        <v>72</v>
      </c>
      <c r="E378" s="77" t="s">
        <v>18</v>
      </c>
      <c r="F378" s="19"/>
      <c r="G378" s="19"/>
      <c r="H378" s="48">
        <f t="shared" si="20"/>
        <v>0</v>
      </c>
      <c r="M378" s="10"/>
    </row>
    <row r="379" spans="1:13" x14ac:dyDescent="0.25">
      <c r="A379" s="80"/>
      <c r="B379" s="73" t="s">
        <v>298</v>
      </c>
      <c r="C379" s="74" t="s">
        <v>299</v>
      </c>
      <c r="D379" s="83">
        <v>1</v>
      </c>
      <c r="E379" s="77" t="s">
        <v>102</v>
      </c>
      <c r="F379" s="19"/>
      <c r="G379" s="19"/>
      <c r="H379" s="48">
        <f t="shared" si="20"/>
        <v>0</v>
      </c>
      <c r="M379" s="10"/>
    </row>
    <row r="380" spans="1:13" x14ac:dyDescent="0.25">
      <c r="A380" s="80"/>
      <c r="B380" s="73" t="s">
        <v>300</v>
      </c>
      <c r="C380" s="74" t="s">
        <v>301</v>
      </c>
      <c r="D380" s="83">
        <v>45</v>
      </c>
      <c r="E380" s="77" t="s">
        <v>102</v>
      </c>
      <c r="F380" s="19"/>
      <c r="G380" s="19"/>
      <c r="H380" s="48">
        <f t="shared" si="20"/>
        <v>0</v>
      </c>
      <c r="M380" s="10"/>
    </row>
    <row r="381" spans="1:13" ht="25.5" x14ac:dyDescent="0.25">
      <c r="A381" s="80"/>
      <c r="B381" s="73" t="s">
        <v>302</v>
      </c>
      <c r="C381" s="74" t="s">
        <v>656</v>
      </c>
      <c r="D381" s="83">
        <v>1</v>
      </c>
      <c r="E381" s="77" t="s">
        <v>102</v>
      </c>
      <c r="F381" s="19"/>
      <c r="G381" s="18"/>
      <c r="H381" s="48">
        <f t="shared" si="20"/>
        <v>0</v>
      </c>
      <c r="M381" s="10"/>
    </row>
    <row r="382" spans="1:13" ht="25.5" x14ac:dyDescent="0.25">
      <c r="A382" s="80"/>
      <c r="B382" s="73" t="s">
        <v>303</v>
      </c>
      <c r="C382" s="74" t="s">
        <v>657</v>
      </c>
      <c r="D382" s="83">
        <v>2</v>
      </c>
      <c r="E382" s="77" t="s">
        <v>102</v>
      </c>
      <c r="F382" s="19"/>
      <c r="G382" s="18"/>
      <c r="H382" s="48">
        <f t="shared" si="20"/>
        <v>0</v>
      </c>
      <c r="M382" s="10"/>
    </row>
    <row r="383" spans="1:13" ht="25.5" x14ac:dyDescent="0.25">
      <c r="A383" s="80"/>
      <c r="B383" s="73" t="s">
        <v>304</v>
      </c>
      <c r="C383" s="74" t="s">
        <v>658</v>
      </c>
      <c r="D383" s="83">
        <v>40</v>
      </c>
      <c r="E383" s="77" t="s">
        <v>102</v>
      </c>
      <c r="F383" s="19"/>
      <c r="G383" s="18"/>
      <c r="H383" s="48">
        <f t="shared" si="20"/>
        <v>0</v>
      </c>
      <c r="M383" s="10"/>
    </row>
    <row r="384" spans="1:13" ht="25.5" x14ac:dyDescent="0.25">
      <c r="A384" s="80"/>
      <c r="B384" s="73" t="s">
        <v>305</v>
      </c>
      <c r="C384" s="74" t="s">
        <v>659</v>
      </c>
      <c r="D384" s="83">
        <v>3</v>
      </c>
      <c r="E384" s="77" t="s">
        <v>102</v>
      </c>
      <c r="F384" s="19"/>
      <c r="G384" s="18"/>
      <c r="H384" s="48">
        <f t="shared" si="20"/>
        <v>0</v>
      </c>
      <c r="M384" s="10"/>
    </row>
    <row r="385" spans="1:13" ht="25.5" x14ac:dyDescent="0.25">
      <c r="A385" s="80"/>
      <c r="B385" s="73" t="s">
        <v>306</v>
      </c>
      <c r="C385" s="74" t="s">
        <v>660</v>
      </c>
      <c r="D385" s="83">
        <v>2</v>
      </c>
      <c r="E385" s="77" t="s">
        <v>102</v>
      </c>
      <c r="F385" s="19"/>
      <c r="G385" s="18"/>
      <c r="H385" s="48">
        <f t="shared" si="20"/>
        <v>0</v>
      </c>
      <c r="M385" s="10"/>
    </row>
    <row r="386" spans="1:13" x14ac:dyDescent="0.25">
      <c r="A386" s="80"/>
      <c r="B386" s="73" t="s">
        <v>307</v>
      </c>
      <c r="C386" s="74" t="s">
        <v>661</v>
      </c>
      <c r="D386" s="83">
        <v>2</v>
      </c>
      <c r="E386" s="77" t="s">
        <v>102</v>
      </c>
      <c r="F386" s="19"/>
      <c r="G386" s="18"/>
      <c r="H386" s="48">
        <f t="shared" si="20"/>
        <v>0</v>
      </c>
      <c r="M386" s="10"/>
    </row>
    <row r="387" spans="1:13" x14ac:dyDescent="0.25">
      <c r="A387" s="80"/>
      <c r="B387" s="73" t="s">
        <v>308</v>
      </c>
      <c r="C387" s="74" t="s">
        <v>662</v>
      </c>
      <c r="D387" s="83">
        <v>1</v>
      </c>
      <c r="E387" s="77" t="s">
        <v>102</v>
      </c>
      <c r="F387" s="19"/>
      <c r="G387" s="18"/>
      <c r="H387" s="48">
        <f t="shared" si="20"/>
        <v>0</v>
      </c>
      <c r="M387" s="10"/>
    </row>
    <row r="388" spans="1:13" ht="25.5" x14ac:dyDescent="0.25">
      <c r="A388" s="80"/>
      <c r="B388" s="73" t="s">
        <v>310</v>
      </c>
      <c r="C388" s="74" t="s">
        <v>309</v>
      </c>
      <c r="D388" s="83">
        <v>12</v>
      </c>
      <c r="E388" s="77" t="s">
        <v>102</v>
      </c>
      <c r="F388" s="19"/>
      <c r="G388" s="18"/>
      <c r="H388" s="48">
        <f t="shared" si="20"/>
        <v>0</v>
      </c>
      <c r="M388" s="10"/>
    </row>
    <row r="389" spans="1:13" ht="25.5" x14ac:dyDescent="0.25">
      <c r="A389" s="80"/>
      <c r="B389" s="73" t="s">
        <v>312</v>
      </c>
      <c r="C389" s="74" t="s">
        <v>311</v>
      </c>
      <c r="D389" s="83">
        <v>4</v>
      </c>
      <c r="E389" s="77" t="s">
        <v>102</v>
      </c>
      <c r="F389" s="19"/>
      <c r="G389" s="18"/>
      <c r="H389" s="48">
        <f t="shared" si="20"/>
        <v>0</v>
      </c>
      <c r="M389" s="10"/>
    </row>
    <row r="390" spans="1:13" ht="25.5" x14ac:dyDescent="0.25">
      <c r="A390" s="80"/>
      <c r="B390" s="73" t="s">
        <v>314</v>
      </c>
      <c r="C390" s="74" t="s">
        <v>313</v>
      </c>
      <c r="D390" s="83">
        <v>3</v>
      </c>
      <c r="E390" s="77" t="s">
        <v>102</v>
      </c>
      <c r="F390" s="19"/>
      <c r="G390" s="18"/>
      <c r="H390" s="48">
        <f t="shared" si="20"/>
        <v>0</v>
      </c>
      <c r="M390" s="10"/>
    </row>
    <row r="391" spans="1:13" ht="25.5" x14ac:dyDescent="0.25">
      <c r="A391" s="80"/>
      <c r="B391" s="73" t="s">
        <v>316</v>
      </c>
      <c r="C391" s="163" t="s">
        <v>315</v>
      </c>
      <c r="D391" s="162">
        <v>2</v>
      </c>
      <c r="E391" s="164" t="s">
        <v>102</v>
      </c>
      <c r="F391" s="19"/>
      <c r="G391" s="18"/>
      <c r="H391" s="48">
        <f t="shared" si="20"/>
        <v>0</v>
      </c>
      <c r="M391" s="10"/>
    </row>
    <row r="392" spans="1:13" x14ac:dyDescent="0.25">
      <c r="A392" s="80"/>
      <c r="B392" s="73" t="s">
        <v>318</v>
      </c>
      <c r="C392" s="163" t="s">
        <v>317</v>
      </c>
      <c r="D392" s="162">
        <v>2</v>
      </c>
      <c r="E392" s="164" t="s">
        <v>102</v>
      </c>
      <c r="F392" s="19"/>
      <c r="G392" s="18"/>
      <c r="H392" s="48">
        <f t="shared" si="20"/>
        <v>0</v>
      </c>
      <c r="M392" s="10"/>
    </row>
    <row r="393" spans="1:13" ht="25.5" x14ac:dyDescent="0.25">
      <c r="A393" s="80"/>
      <c r="B393" s="73" t="s">
        <v>319</v>
      </c>
      <c r="C393" s="74" t="s">
        <v>663</v>
      </c>
      <c r="D393" s="83">
        <v>1</v>
      </c>
      <c r="E393" s="77" t="s">
        <v>102</v>
      </c>
      <c r="F393" s="19"/>
      <c r="G393" s="19"/>
      <c r="H393" s="48">
        <f t="shared" si="20"/>
        <v>0</v>
      </c>
      <c r="M393" s="10"/>
    </row>
    <row r="394" spans="1:13" ht="25.5" x14ac:dyDescent="0.25">
      <c r="A394" s="80"/>
      <c r="B394" s="73" t="s">
        <v>320</v>
      </c>
      <c r="C394" s="74" t="s">
        <v>664</v>
      </c>
      <c r="D394" s="83">
        <v>2</v>
      </c>
      <c r="E394" s="77" t="s">
        <v>102</v>
      </c>
      <c r="F394" s="19"/>
      <c r="G394" s="19"/>
      <c r="H394" s="48">
        <f t="shared" ref="H394:H398" si="21">SUM(F394:G394)*D394</f>
        <v>0</v>
      </c>
      <c r="M394" s="10"/>
    </row>
    <row r="395" spans="1:13" ht="25.5" x14ac:dyDescent="0.25">
      <c r="A395" s="80"/>
      <c r="B395" s="73" t="s">
        <v>321</v>
      </c>
      <c r="C395" s="74" t="s">
        <v>665</v>
      </c>
      <c r="D395" s="83">
        <v>7</v>
      </c>
      <c r="E395" s="77" t="s">
        <v>102</v>
      </c>
      <c r="F395" s="19"/>
      <c r="G395" s="19"/>
      <c r="H395" s="48">
        <f t="shared" si="21"/>
        <v>0</v>
      </c>
      <c r="M395" s="10"/>
    </row>
    <row r="396" spans="1:13" ht="25.5" x14ac:dyDescent="0.25">
      <c r="A396" s="80"/>
      <c r="B396" s="73" t="s">
        <v>322</v>
      </c>
      <c r="C396" s="74" t="s">
        <v>323</v>
      </c>
      <c r="D396" s="83">
        <v>45</v>
      </c>
      <c r="E396" s="77" t="s">
        <v>16</v>
      </c>
      <c r="F396" s="19"/>
      <c r="G396" s="19"/>
      <c r="H396" s="48">
        <f t="shared" si="21"/>
        <v>0</v>
      </c>
      <c r="M396" s="10"/>
    </row>
    <row r="397" spans="1:13" x14ac:dyDescent="0.25">
      <c r="A397" s="80"/>
      <c r="B397" s="73" t="s">
        <v>324</v>
      </c>
      <c r="C397" s="74" t="s">
        <v>325</v>
      </c>
      <c r="D397" s="83">
        <v>2</v>
      </c>
      <c r="E397" s="77" t="s">
        <v>102</v>
      </c>
      <c r="F397" s="19"/>
      <c r="G397" s="19"/>
      <c r="H397" s="48">
        <f t="shared" si="21"/>
        <v>0</v>
      </c>
      <c r="M397" s="10"/>
    </row>
    <row r="398" spans="1:13" ht="25.5" x14ac:dyDescent="0.25">
      <c r="A398" s="80"/>
      <c r="B398" s="73" t="s">
        <v>326</v>
      </c>
      <c r="C398" s="74" t="s">
        <v>327</v>
      </c>
      <c r="D398" s="83">
        <v>1</v>
      </c>
      <c r="E398" s="77" t="s">
        <v>44</v>
      </c>
      <c r="F398" s="19"/>
      <c r="G398" s="19"/>
      <c r="H398" s="48">
        <f t="shared" si="21"/>
        <v>0</v>
      </c>
      <c r="M398" s="10"/>
    </row>
    <row r="399" spans="1:13" x14ac:dyDescent="0.25">
      <c r="A399" s="72"/>
      <c r="B399" s="81" t="s">
        <v>328</v>
      </c>
      <c r="C399" s="82" t="s">
        <v>329</v>
      </c>
      <c r="D399" s="75"/>
      <c r="E399" s="76"/>
      <c r="F399" s="78"/>
      <c r="G399" s="79"/>
      <c r="H399" s="48"/>
      <c r="M399" s="10"/>
    </row>
    <row r="400" spans="1:13" ht="25.5" x14ac:dyDescent="0.25">
      <c r="A400" s="72"/>
      <c r="B400" s="73" t="s">
        <v>55</v>
      </c>
      <c r="C400" s="74" t="s">
        <v>330</v>
      </c>
      <c r="D400" s="75">
        <v>2</v>
      </c>
      <c r="E400" s="76" t="s">
        <v>102</v>
      </c>
      <c r="F400" s="17"/>
      <c r="G400" s="18"/>
      <c r="H400" s="48">
        <f t="shared" ref="H400:H407" si="22">SUM(F400:G400)*D400</f>
        <v>0</v>
      </c>
      <c r="M400" s="10"/>
    </row>
    <row r="401" spans="1:13" ht="38.25" x14ac:dyDescent="0.25">
      <c r="A401" s="72"/>
      <c r="B401" s="73" t="s">
        <v>57</v>
      </c>
      <c r="C401" s="74" t="s">
        <v>666</v>
      </c>
      <c r="D401" s="75">
        <v>4</v>
      </c>
      <c r="E401" s="76" t="s">
        <v>102</v>
      </c>
      <c r="F401" s="17"/>
      <c r="G401" s="18"/>
      <c r="H401" s="48">
        <f t="shared" si="22"/>
        <v>0</v>
      </c>
      <c r="M401" s="10"/>
    </row>
    <row r="402" spans="1:13" ht="51" x14ac:dyDescent="0.25">
      <c r="A402" s="72"/>
      <c r="B402" s="73" t="s">
        <v>331</v>
      </c>
      <c r="C402" s="163" t="s">
        <v>667</v>
      </c>
      <c r="D402" s="161">
        <v>2</v>
      </c>
      <c r="E402" s="165" t="s">
        <v>102</v>
      </c>
      <c r="F402" s="17"/>
      <c r="G402" s="18"/>
      <c r="H402" s="48">
        <f t="shared" si="22"/>
        <v>0</v>
      </c>
      <c r="M402" s="10"/>
    </row>
    <row r="403" spans="1:13" ht="25.5" x14ac:dyDescent="0.25">
      <c r="A403" s="72"/>
      <c r="B403" s="73" t="s">
        <v>332</v>
      </c>
      <c r="C403" s="74" t="s">
        <v>333</v>
      </c>
      <c r="D403" s="75">
        <v>2</v>
      </c>
      <c r="E403" s="76" t="s">
        <v>102</v>
      </c>
      <c r="F403" s="17"/>
      <c r="G403" s="18"/>
      <c r="H403" s="48">
        <f t="shared" si="22"/>
        <v>0</v>
      </c>
      <c r="M403" s="10"/>
    </row>
    <row r="404" spans="1:13" ht="25.5" x14ac:dyDescent="0.25">
      <c r="A404" s="72"/>
      <c r="B404" s="73" t="s">
        <v>334</v>
      </c>
      <c r="C404" s="163" t="s">
        <v>907</v>
      </c>
      <c r="D404" s="166">
        <v>1</v>
      </c>
      <c r="E404" s="76" t="s">
        <v>102</v>
      </c>
      <c r="F404" s="27"/>
      <c r="G404" s="28"/>
      <c r="H404" s="48">
        <f t="shared" si="22"/>
        <v>0</v>
      </c>
      <c r="M404" s="10"/>
    </row>
    <row r="405" spans="1:13" x14ac:dyDescent="0.25">
      <c r="A405" s="72"/>
      <c r="B405" s="73" t="s">
        <v>336</v>
      </c>
      <c r="C405" s="74" t="s">
        <v>335</v>
      </c>
      <c r="D405" s="75">
        <v>8</v>
      </c>
      <c r="E405" s="76" t="s">
        <v>102</v>
      </c>
      <c r="F405" s="17"/>
      <c r="G405" s="18"/>
      <c r="H405" s="48">
        <f t="shared" si="22"/>
        <v>0</v>
      </c>
      <c r="M405" s="10"/>
    </row>
    <row r="406" spans="1:13" x14ac:dyDescent="0.25">
      <c r="A406" s="72"/>
      <c r="B406" s="73" t="s">
        <v>338</v>
      </c>
      <c r="C406" s="74" t="s">
        <v>337</v>
      </c>
      <c r="D406" s="75">
        <v>24</v>
      </c>
      <c r="E406" s="76" t="s">
        <v>102</v>
      </c>
      <c r="F406" s="17"/>
      <c r="G406" s="18"/>
      <c r="H406" s="48">
        <f t="shared" si="22"/>
        <v>0</v>
      </c>
      <c r="M406" s="10"/>
    </row>
    <row r="407" spans="1:13" ht="26.25" thickBot="1" x14ac:dyDescent="0.3">
      <c r="A407" s="167"/>
      <c r="B407" s="73" t="s">
        <v>908</v>
      </c>
      <c r="C407" s="168" t="s">
        <v>339</v>
      </c>
      <c r="D407" s="169">
        <v>1</v>
      </c>
      <c r="E407" s="170" t="s">
        <v>44</v>
      </c>
      <c r="F407" s="29"/>
      <c r="G407" s="30"/>
      <c r="H407" s="48">
        <f t="shared" si="22"/>
        <v>0</v>
      </c>
      <c r="M407" s="10"/>
    </row>
    <row r="408" spans="1:13" ht="15.75" thickBot="1" x14ac:dyDescent="0.3">
      <c r="A408" s="171"/>
      <c r="B408" s="172"/>
      <c r="C408" s="173" t="s">
        <v>161</v>
      </c>
      <c r="D408" s="174"/>
      <c r="E408" s="175"/>
      <c r="F408" s="176">
        <f>SUMPRODUCT(D330:D407,F330:F407)</f>
        <v>0</v>
      </c>
      <c r="G408" s="177">
        <f>SUMPRODUCT(D330:D407,G330:G407)</f>
        <v>0</v>
      </c>
      <c r="H408" s="178">
        <f>SUM(H330:H407)</f>
        <v>0</v>
      </c>
    </row>
    <row r="409" spans="1:13" x14ac:dyDescent="0.25">
      <c r="A409" s="179"/>
      <c r="B409" s="180" t="s">
        <v>549</v>
      </c>
      <c r="C409" s="181" t="s">
        <v>366</v>
      </c>
      <c r="D409" s="182"/>
      <c r="E409" s="182"/>
      <c r="F409" s="183"/>
      <c r="G409" s="183"/>
      <c r="H409" s="184"/>
    </row>
    <row r="410" spans="1:13" x14ac:dyDescent="0.25">
      <c r="A410" s="185"/>
      <c r="B410" s="186">
        <v>1</v>
      </c>
      <c r="C410" s="187" t="s">
        <v>367</v>
      </c>
      <c r="D410" s="188"/>
      <c r="E410" s="189"/>
      <c r="F410" s="190"/>
      <c r="G410" s="190"/>
      <c r="H410" s="191"/>
    </row>
    <row r="411" spans="1:13" ht="38.25" x14ac:dyDescent="0.25">
      <c r="A411" s="72"/>
      <c r="B411" s="73" t="s">
        <v>13</v>
      </c>
      <c r="C411" s="74" t="s">
        <v>368</v>
      </c>
      <c r="D411" s="75">
        <v>1</v>
      </c>
      <c r="E411" s="76" t="s">
        <v>11</v>
      </c>
      <c r="F411" s="17"/>
      <c r="G411" s="18"/>
      <c r="H411" s="48">
        <f t="shared" ref="H411:H473" si="23">SUM(F411:G411)*D411</f>
        <v>0</v>
      </c>
    </row>
    <row r="412" spans="1:13" x14ac:dyDescent="0.25">
      <c r="A412" s="72"/>
      <c r="B412" s="73" t="s">
        <v>15</v>
      </c>
      <c r="C412" s="74" t="s">
        <v>369</v>
      </c>
      <c r="D412" s="75">
        <v>3</v>
      </c>
      <c r="E412" s="76" t="s">
        <v>11</v>
      </c>
      <c r="F412" s="17"/>
      <c r="G412" s="18"/>
      <c r="H412" s="48">
        <f t="shared" si="23"/>
        <v>0</v>
      </c>
    </row>
    <row r="413" spans="1:13" x14ac:dyDescent="0.25">
      <c r="A413" s="72"/>
      <c r="B413" s="73" t="s">
        <v>17</v>
      </c>
      <c r="C413" s="74" t="s">
        <v>370</v>
      </c>
      <c r="D413" s="75">
        <v>1</v>
      </c>
      <c r="E413" s="76" t="s">
        <v>11</v>
      </c>
      <c r="F413" s="17"/>
      <c r="G413" s="18"/>
      <c r="H413" s="48">
        <f t="shared" si="23"/>
        <v>0</v>
      </c>
    </row>
    <row r="414" spans="1:13" x14ac:dyDescent="0.25">
      <c r="A414" s="72"/>
      <c r="B414" s="73" t="s">
        <v>19</v>
      </c>
      <c r="C414" s="74" t="s">
        <v>371</v>
      </c>
      <c r="D414" s="75">
        <v>1</v>
      </c>
      <c r="E414" s="76" t="s">
        <v>11</v>
      </c>
      <c r="F414" s="17"/>
      <c r="G414" s="18"/>
      <c r="H414" s="48">
        <f t="shared" si="23"/>
        <v>0</v>
      </c>
    </row>
    <row r="415" spans="1:13" x14ac:dyDescent="0.25">
      <c r="A415" s="72"/>
      <c r="B415" s="73" t="s">
        <v>20</v>
      </c>
      <c r="C415" s="74" t="s">
        <v>372</v>
      </c>
      <c r="D415" s="75">
        <v>1</v>
      </c>
      <c r="E415" s="76" t="s">
        <v>11</v>
      </c>
      <c r="F415" s="17"/>
      <c r="G415" s="18"/>
      <c r="H415" s="48">
        <f t="shared" si="23"/>
        <v>0</v>
      </c>
    </row>
    <row r="416" spans="1:13" x14ac:dyDescent="0.25">
      <c r="A416" s="72"/>
      <c r="B416" s="73" t="s">
        <v>21</v>
      </c>
      <c r="C416" s="74" t="s">
        <v>373</v>
      </c>
      <c r="D416" s="75">
        <v>1</v>
      </c>
      <c r="E416" s="76" t="s">
        <v>11</v>
      </c>
      <c r="F416" s="17"/>
      <c r="G416" s="18"/>
      <c r="H416" s="48">
        <f t="shared" si="23"/>
        <v>0</v>
      </c>
    </row>
    <row r="417" spans="1:8" x14ac:dyDescent="0.25">
      <c r="A417" s="72"/>
      <c r="B417" s="73" t="s">
        <v>22</v>
      </c>
      <c r="C417" s="74" t="s">
        <v>374</v>
      </c>
      <c r="D417" s="75">
        <v>1</v>
      </c>
      <c r="E417" s="76" t="s">
        <v>11</v>
      </c>
      <c r="F417" s="17"/>
      <c r="G417" s="18"/>
      <c r="H417" s="48">
        <f t="shared" si="23"/>
        <v>0</v>
      </c>
    </row>
    <row r="418" spans="1:8" x14ac:dyDescent="0.25">
      <c r="A418" s="72"/>
      <c r="B418" s="73" t="s">
        <v>23</v>
      </c>
      <c r="C418" s="74" t="s">
        <v>375</v>
      </c>
      <c r="D418" s="75">
        <v>1</v>
      </c>
      <c r="E418" s="76" t="s">
        <v>11</v>
      </c>
      <c r="F418" s="17"/>
      <c r="G418" s="18"/>
      <c r="H418" s="48">
        <f t="shared" si="23"/>
        <v>0</v>
      </c>
    </row>
    <row r="419" spans="1:8" ht="38.25" x14ac:dyDescent="0.25">
      <c r="A419" s="72"/>
      <c r="B419" s="73" t="s">
        <v>24</v>
      </c>
      <c r="C419" s="74" t="s">
        <v>376</v>
      </c>
      <c r="D419" s="75">
        <v>1</v>
      </c>
      <c r="E419" s="76" t="s">
        <v>11</v>
      </c>
      <c r="F419" s="17"/>
      <c r="G419" s="18"/>
      <c r="H419" s="48">
        <f t="shared" si="23"/>
        <v>0</v>
      </c>
    </row>
    <row r="420" spans="1:8" x14ac:dyDescent="0.25">
      <c r="A420" s="72"/>
      <c r="B420" s="73" t="s">
        <v>25</v>
      </c>
      <c r="C420" s="74" t="s">
        <v>377</v>
      </c>
      <c r="D420" s="75">
        <v>3</v>
      </c>
      <c r="E420" s="76" t="s">
        <v>11</v>
      </c>
      <c r="F420" s="17"/>
      <c r="G420" s="18"/>
      <c r="H420" s="48">
        <f t="shared" si="23"/>
        <v>0</v>
      </c>
    </row>
    <row r="421" spans="1:8" x14ac:dyDescent="0.25">
      <c r="A421" s="72"/>
      <c r="B421" s="73" t="s">
        <v>26</v>
      </c>
      <c r="C421" s="74" t="s">
        <v>371</v>
      </c>
      <c r="D421" s="75">
        <v>1</v>
      </c>
      <c r="E421" s="76" t="s">
        <v>11</v>
      </c>
      <c r="F421" s="17"/>
      <c r="G421" s="18"/>
      <c r="H421" s="48">
        <f t="shared" si="23"/>
        <v>0</v>
      </c>
    </row>
    <row r="422" spans="1:8" x14ac:dyDescent="0.25">
      <c r="A422" s="72"/>
      <c r="B422" s="73" t="s">
        <v>27</v>
      </c>
      <c r="C422" s="74" t="s">
        <v>378</v>
      </c>
      <c r="D422" s="75">
        <v>2</v>
      </c>
      <c r="E422" s="76" t="s">
        <v>11</v>
      </c>
      <c r="F422" s="17"/>
      <c r="G422" s="18"/>
      <c r="H422" s="48">
        <f t="shared" si="23"/>
        <v>0</v>
      </c>
    </row>
    <row r="423" spans="1:8" x14ac:dyDescent="0.25">
      <c r="A423" s="72"/>
      <c r="B423" s="73" t="s">
        <v>28</v>
      </c>
      <c r="C423" s="74" t="s">
        <v>375</v>
      </c>
      <c r="D423" s="75">
        <v>1</v>
      </c>
      <c r="E423" s="76" t="s">
        <v>11</v>
      </c>
      <c r="F423" s="17"/>
      <c r="G423" s="18"/>
      <c r="H423" s="48">
        <f t="shared" si="23"/>
        <v>0</v>
      </c>
    </row>
    <row r="424" spans="1:8" x14ac:dyDescent="0.25">
      <c r="A424" s="72"/>
      <c r="B424" s="73" t="s">
        <v>29</v>
      </c>
      <c r="C424" s="74" t="s">
        <v>897</v>
      </c>
      <c r="D424" s="75">
        <v>3</v>
      </c>
      <c r="E424" s="76" t="s">
        <v>11</v>
      </c>
      <c r="F424" s="17"/>
      <c r="G424" s="18"/>
      <c r="H424" s="48">
        <f t="shared" si="23"/>
        <v>0</v>
      </c>
    </row>
    <row r="425" spans="1:8" x14ac:dyDescent="0.25">
      <c r="A425" s="72"/>
      <c r="B425" s="73" t="s">
        <v>30</v>
      </c>
      <c r="C425" s="74" t="s">
        <v>379</v>
      </c>
      <c r="D425" s="75">
        <v>2</v>
      </c>
      <c r="E425" s="76" t="s">
        <v>11</v>
      </c>
      <c r="F425" s="17"/>
      <c r="G425" s="18"/>
      <c r="H425" s="48">
        <f t="shared" si="23"/>
        <v>0</v>
      </c>
    </row>
    <row r="426" spans="1:8" x14ac:dyDescent="0.25">
      <c r="A426" s="72"/>
      <c r="B426" s="73" t="s">
        <v>31</v>
      </c>
      <c r="C426" s="74" t="s">
        <v>380</v>
      </c>
      <c r="D426" s="75">
        <v>1</v>
      </c>
      <c r="E426" s="76" t="s">
        <v>11</v>
      </c>
      <c r="F426" s="17"/>
      <c r="G426" s="18"/>
      <c r="H426" s="48">
        <f t="shared" si="23"/>
        <v>0</v>
      </c>
    </row>
    <row r="427" spans="1:8" x14ac:dyDescent="0.25">
      <c r="A427" s="72"/>
      <c r="B427" s="73" t="s">
        <v>32</v>
      </c>
      <c r="C427" s="74" t="s">
        <v>381</v>
      </c>
      <c r="D427" s="75">
        <v>2</v>
      </c>
      <c r="E427" s="76" t="s">
        <v>11</v>
      </c>
      <c r="F427" s="17"/>
      <c r="G427" s="18"/>
      <c r="H427" s="48">
        <f t="shared" si="23"/>
        <v>0</v>
      </c>
    </row>
    <row r="428" spans="1:8" ht="38.25" x14ac:dyDescent="0.25">
      <c r="A428" s="72"/>
      <c r="B428" s="73" t="s">
        <v>33</v>
      </c>
      <c r="C428" s="74" t="s">
        <v>382</v>
      </c>
      <c r="D428" s="75">
        <v>2</v>
      </c>
      <c r="E428" s="76" t="s">
        <v>11</v>
      </c>
      <c r="F428" s="17"/>
      <c r="G428" s="18"/>
      <c r="H428" s="48">
        <f t="shared" si="23"/>
        <v>0</v>
      </c>
    </row>
    <row r="429" spans="1:8" x14ac:dyDescent="0.25">
      <c r="A429" s="72"/>
      <c r="B429" s="73" t="s">
        <v>35</v>
      </c>
      <c r="C429" s="74" t="s">
        <v>377</v>
      </c>
      <c r="D429" s="75">
        <v>6</v>
      </c>
      <c r="E429" s="76" t="s">
        <v>11</v>
      </c>
      <c r="F429" s="17"/>
      <c r="G429" s="18"/>
      <c r="H429" s="48">
        <f t="shared" si="23"/>
        <v>0</v>
      </c>
    </row>
    <row r="430" spans="1:8" x14ac:dyDescent="0.25">
      <c r="A430" s="72"/>
      <c r="B430" s="73" t="s">
        <v>36</v>
      </c>
      <c r="C430" s="74" t="s">
        <v>383</v>
      </c>
      <c r="D430" s="75">
        <v>1</v>
      </c>
      <c r="E430" s="76" t="s">
        <v>11</v>
      </c>
      <c r="F430" s="17"/>
      <c r="G430" s="18"/>
      <c r="H430" s="48">
        <f t="shared" si="23"/>
        <v>0</v>
      </c>
    </row>
    <row r="431" spans="1:8" x14ac:dyDescent="0.25">
      <c r="A431" s="72"/>
      <c r="B431" s="73" t="s">
        <v>37</v>
      </c>
      <c r="C431" s="74" t="s">
        <v>384</v>
      </c>
      <c r="D431" s="75">
        <v>1</v>
      </c>
      <c r="E431" s="76" t="s">
        <v>11</v>
      </c>
      <c r="F431" s="17"/>
      <c r="G431" s="18"/>
      <c r="H431" s="48">
        <f t="shared" si="23"/>
        <v>0</v>
      </c>
    </row>
    <row r="432" spans="1:8" x14ac:dyDescent="0.25">
      <c r="A432" s="72"/>
      <c r="B432" s="73" t="s">
        <v>38</v>
      </c>
      <c r="C432" s="74" t="s">
        <v>375</v>
      </c>
      <c r="D432" s="75">
        <v>3</v>
      </c>
      <c r="E432" s="76" t="s">
        <v>11</v>
      </c>
      <c r="F432" s="17"/>
      <c r="G432" s="18"/>
      <c r="H432" s="48">
        <f t="shared" si="23"/>
        <v>0</v>
      </c>
    </row>
    <row r="433" spans="1:8" x14ac:dyDescent="0.25">
      <c r="A433" s="72"/>
      <c r="B433" s="73" t="s">
        <v>39</v>
      </c>
      <c r="C433" s="74" t="s">
        <v>851</v>
      </c>
      <c r="D433" s="75">
        <v>1</v>
      </c>
      <c r="E433" s="76" t="s">
        <v>11</v>
      </c>
      <c r="F433" s="17"/>
      <c r="G433" s="18"/>
      <c r="H433" s="48">
        <f t="shared" si="23"/>
        <v>0</v>
      </c>
    </row>
    <row r="434" spans="1:8" x14ac:dyDescent="0.25">
      <c r="A434" s="72"/>
      <c r="B434" s="73" t="s">
        <v>40</v>
      </c>
      <c r="C434" s="74" t="s">
        <v>380</v>
      </c>
      <c r="D434" s="75">
        <v>2</v>
      </c>
      <c r="E434" s="76" t="s">
        <v>11</v>
      </c>
      <c r="F434" s="17"/>
      <c r="G434" s="18"/>
      <c r="H434" s="48">
        <f t="shared" si="23"/>
        <v>0</v>
      </c>
    </row>
    <row r="435" spans="1:8" x14ac:dyDescent="0.25">
      <c r="A435" s="72"/>
      <c r="B435" s="73" t="s">
        <v>41</v>
      </c>
      <c r="C435" s="74" t="s">
        <v>381</v>
      </c>
      <c r="D435" s="75">
        <v>20</v>
      </c>
      <c r="E435" s="76" t="s">
        <v>11</v>
      </c>
      <c r="F435" s="17"/>
      <c r="G435" s="18"/>
      <c r="H435" s="48">
        <f t="shared" si="23"/>
        <v>0</v>
      </c>
    </row>
    <row r="436" spans="1:8" x14ac:dyDescent="0.25">
      <c r="A436" s="72"/>
      <c r="B436" s="73" t="s">
        <v>42</v>
      </c>
      <c r="C436" s="74" t="s">
        <v>385</v>
      </c>
      <c r="D436" s="75">
        <v>9</v>
      </c>
      <c r="E436" s="76" t="s">
        <v>11</v>
      </c>
      <c r="F436" s="17"/>
      <c r="G436" s="18"/>
      <c r="H436" s="48">
        <f t="shared" si="23"/>
        <v>0</v>
      </c>
    </row>
    <row r="437" spans="1:8" x14ac:dyDescent="0.25">
      <c r="A437" s="72"/>
      <c r="B437" s="73" t="s">
        <v>43</v>
      </c>
      <c r="C437" s="74" t="s">
        <v>386</v>
      </c>
      <c r="D437" s="75">
        <v>7</v>
      </c>
      <c r="E437" s="76" t="s">
        <v>11</v>
      </c>
      <c r="F437" s="17"/>
      <c r="G437" s="18"/>
      <c r="H437" s="48">
        <f t="shared" si="23"/>
        <v>0</v>
      </c>
    </row>
    <row r="438" spans="1:8" x14ac:dyDescent="0.25">
      <c r="A438" s="72"/>
      <c r="B438" s="73" t="s">
        <v>389</v>
      </c>
      <c r="C438" s="74" t="s">
        <v>387</v>
      </c>
      <c r="D438" s="75">
        <v>1</v>
      </c>
      <c r="E438" s="76" t="s">
        <v>11</v>
      </c>
      <c r="F438" s="17"/>
      <c r="G438" s="18"/>
      <c r="H438" s="48">
        <f t="shared" si="23"/>
        <v>0</v>
      </c>
    </row>
    <row r="439" spans="1:8" x14ac:dyDescent="0.25">
      <c r="A439" s="72"/>
      <c r="B439" s="73" t="s">
        <v>391</v>
      </c>
      <c r="C439" s="74" t="s">
        <v>388</v>
      </c>
      <c r="D439" s="75">
        <v>1</v>
      </c>
      <c r="E439" s="76" t="s">
        <v>11</v>
      </c>
      <c r="F439" s="17"/>
      <c r="G439" s="18"/>
      <c r="H439" s="48">
        <f t="shared" si="23"/>
        <v>0</v>
      </c>
    </row>
    <row r="440" spans="1:8" ht="25.5" x14ac:dyDescent="0.25">
      <c r="A440" s="72"/>
      <c r="B440" s="73" t="s">
        <v>392</v>
      </c>
      <c r="C440" s="74" t="s">
        <v>390</v>
      </c>
      <c r="D440" s="75">
        <v>1</v>
      </c>
      <c r="E440" s="76" t="s">
        <v>11</v>
      </c>
      <c r="F440" s="17"/>
      <c r="G440" s="18"/>
      <c r="H440" s="48">
        <f t="shared" si="23"/>
        <v>0</v>
      </c>
    </row>
    <row r="441" spans="1:8" x14ac:dyDescent="0.25">
      <c r="A441" s="72"/>
      <c r="B441" s="73" t="s">
        <v>341</v>
      </c>
      <c r="C441" s="74" t="s">
        <v>377</v>
      </c>
      <c r="D441" s="75">
        <v>3</v>
      </c>
      <c r="E441" s="76" t="s">
        <v>11</v>
      </c>
      <c r="F441" s="17"/>
      <c r="G441" s="18"/>
      <c r="H441" s="48">
        <f t="shared" si="23"/>
        <v>0</v>
      </c>
    </row>
    <row r="442" spans="1:8" x14ac:dyDescent="0.25">
      <c r="A442" s="72"/>
      <c r="B442" s="73" t="s">
        <v>395</v>
      </c>
      <c r="C442" s="74" t="s">
        <v>393</v>
      </c>
      <c r="D442" s="75">
        <v>1</v>
      </c>
      <c r="E442" s="76" t="s">
        <v>11</v>
      </c>
      <c r="F442" s="17"/>
      <c r="G442" s="18"/>
      <c r="H442" s="48">
        <f t="shared" si="23"/>
        <v>0</v>
      </c>
    </row>
    <row r="443" spans="1:8" x14ac:dyDescent="0.25">
      <c r="A443" s="72"/>
      <c r="B443" s="73" t="s">
        <v>397</v>
      </c>
      <c r="C443" s="74" t="s">
        <v>394</v>
      </c>
      <c r="D443" s="75">
        <v>1</v>
      </c>
      <c r="E443" s="76" t="s">
        <v>11</v>
      </c>
      <c r="F443" s="17"/>
      <c r="G443" s="18"/>
      <c r="H443" s="48">
        <f t="shared" si="23"/>
        <v>0</v>
      </c>
    </row>
    <row r="444" spans="1:8" x14ac:dyDescent="0.25">
      <c r="A444" s="72"/>
      <c r="B444" s="73" t="s">
        <v>399</v>
      </c>
      <c r="C444" s="74" t="s">
        <v>396</v>
      </c>
      <c r="D444" s="75">
        <v>1</v>
      </c>
      <c r="E444" s="76" t="s">
        <v>11</v>
      </c>
      <c r="F444" s="17"/>
      <c r="G444" s="18"/>
      <c r="H444" s="48">
        <f t="shared" si="23"/>
        <v>0</v>
      </c>
    </row>
    <row r="445" spans="1:8" x14ac:dyDescent="0.25">
      <c r="A445" s="72"/>
      <c r="B445" s="73" t="s">
        <v>400</v>
      </c>
      <c r="C445" s="74" t="s">
        <v>398</v>
      </c>
      <c r="D445" s="75">
        <v>1</v>
      </c>
      <c r="E445" s="76" t="s">
        <v>11</v>
      </c>
      <c r="F445" s="17"/>
      <c r="G445" s="18"/>
      <c r="H445" s="48">
        <f t="shared" si="23"/>
        <v>0</v>
      </c>
    </row>
    <row r="446" spans="1:8" x14ac:dyDescent="0.25">
      <c r="A446" s="72"/>
      <c r="B446" s="73" t="s">
        <v>342</v>
      </c>
      <c r="C446" s="74" t="s">
        <v>378</v>
      </c>
      <c r="D446" s="75">
        <v>2</v>
      </c>
      <c r="E446" s="76" t="s">
        <v>11</v>
      </c>
      <c r="F446" s="17"/>
      <c r="G446" s="18"/>
      <c r="H446" s="48">
        <f t="shared" si="23"/>
        <v>0</v>
      </c>
    </row>
    <row r="447" spans="1:8" x14ac:dyDescent="0.25">
      <c r="A447" s="72"/>
      <c r="B447" s="73" t="s">
        <v>343</v>
      </c>
      <c r="C447" s="74" t="s">
        <v>381</v>
      </c>
      <c r="D447" s="75">
        <v>1</v>
      </c>
      <c r="E447" s="76" t="s">
        <v>11</v>
      </c>
      <c r="F447" s="17"/>
      <c r="G447" s="18"/>
      <c r="H447" s="48">
        <f t="shared" si="23"/>
        <v>0</v>
      </c>
    </row>
    <row r="448" spans="1:8" x14ac:dyDescent="0.25">
      <c r="A448" s="72"/>
      <c r="B448" s="73" t="s">
        <v>344</v>
      </c>
      <c r="C448" s="74" t="s">
        <v>401</v>
      </c>
      <c r="D448" s="75">
        <v>160</v>
      </c>
      <c r="E448" s="76" t="s">
        <v>18</v>
      </c>
      <c r="F448" s="17"/>
      <c r="G448" s="18"/>
      <c r="H448" s="48">
        <f t="shared" si="23"/>
        <v>0</v>
      </c>
    </row>
    <row r="449" spans="1:8" x14ac:dyDescent="0.25">
      <c r="A449" s="72"/>
      <c r="B449" s="73" t="s">
        <v>404</v>
      </c>
      <c r="C449" s="74" t="s">
        <v>402</v>
      </c>
      <c r="D449" s="75">
        <v>55</v>
      </c>
      <c r="E449" s="76" t="s">
        <v>18</v>
      </c>
      <c r="F449" s="17"/>
      <c r="G449" s="18"/>
      <c r="H449" s="48">
        <f t="shared" si="23"/>
        <v>0</v>
      </c>
    </row>
    <row r="450" spans="1:8" x14ac:dyDescent="0.25">
      <c r="A450" s="72"/>
      <c r="B450" s="73" t="s">
        <v>406</v>
      </c>
      <c r="C450" s="74" t="s">
        <v>403</v>
      </c>
      <c r="D450" s="75">
        <v>10</v>
      </c>
      <c r="E450" s="76" t="s">
        <v>18</v>
      </c>
      <c r="F450" s="17"/>
      <c r="G450" s="18"/>
      <c r="H450" s="48">
        <f t="shared" si="23"/>
        <v>0</v>
      </c>
    </row>
    <row r="451" spans="1:8" x14ac:dyDescent="0.25">
      <c r="A451" s="72"/>
      <c r="B451" s="73" t="s">
        <v>408</v>
      </c>
      <c r="C451" s="74" t="s">
        <v>405</v>
      </c>
      <c r="D451" s="75">
        <v>560</v>
      </c>
      <c r="E451" s="76" t="s">
        <v>18</v>
      </c>
      <c r="F451" s="17"/>
      <c r="G451" s="18"/>
      <c r="H451" s="48">
        <f t="shared" si="23"/>
        <v>0</v>
      </c>
    </row>
    <row r="452" spans="1:8" x14ac:dyDescent="0.25">
      <c r="A452" s="72"/>
      <c r="B452" s="73" t="s">
        <v>410</v>
      </c>
      <c r="C452" s="74" t="s">
        <v>407</v>
      </c>
      <c r="D452" s="75">
        <v>70</v>
      </c>
      <c r="E452" s="76" t="s">
        <v>18</v>
      </c>
      <c r="F452" s="17"/>
      <c r="G452" s="18"/>
      <c r="H452" s="48">
        <f t="shared" si="23"/>
        <v>0</v>
      </c>
    </row>
    <row r="453" spans="1:8" x14ac:dyDescent="0.25">
      <c r="A453" s="72"/>
      <c r="B453" s="73" t="s">
        <v>412</v>
      </c>
      <c r="C453" s="74" t="s">
        <v>852</v>
      </c>
      <c r="D453" s="75">
        <v>95</v>
      </c>
      <c r="E453" s="76" t="s">
        <v>18</v>
      </c>
      <c r="F453" s="17"/>
      <c r="G453" s="18"/>
      <c r="H453" s="48">
        <f t="shared" si="23"/>
        <v>0</v>
      </c>
    </row>
    <row r="454" spans="1:8" x14ac:dyDescent="0.25">
      <c r="A454" s="72"/>
      <c r="B454" s="73" t="s">
        <v>414</v>
      </c>
      <c r="C454" s="74" t="s">
        <v>898</v>
      </c>
      <c r="D454" s="75">
        <v>165</v>
      </c>
      <c r="E454" s="76" t="s">
        <v>18</v>
      </c>
      <c r="F454" s="17"/>
      <c r="G454" s="18"/>
      <c r="H454" s="48">
        <f t="shared" si="23"/>
        <v>0</v>
      </c>
    </row>
    <row r="455" spans="1:8" x14ac:dyDescent="0.25">
      <c r="A455" s="72"/>
      <c r="B455" s="73" t="s">
        <v>416</v>
      </c>
      <c r="C455" s="74" t="s">
        <v>409</v>
      </c>
      <c r="D455" s="75">
        <v>70</v>
      </c>
      <c r="E455" s="76" t="s">
        <v>18</v>
      </c>
      <c r="F455" s="17"/>
      <c r="G455" s="18"/>
      <c r="H455" s="48">
        <f t="shared" si="23"/>
        <v>0</v>
      </c>
    </row>
    <row r="456" spans="1:8" x14ac:dyDescent="0.25">
      <c r="A456" s="72"/>
      <c r="B456" s="73" t="s">
        <v>418</v>
      </c>
      <c r="C456" s="74" t="s">
        <v>411</v>
      </c>
      <c r="D456" s="75">
        <v>180</v>
      </c>
      <c r="E456" s="76" t="s">
        <v>18</v>
      </c>
      <c r="F456" s="17"/>
      <c r="G456" s="18"/>
      <c r="H456" s="48">
        <f t="shared" si="23"/>
        <v>0</v>
      </c>
    </row>
    <row r="457" spans="1:8" x14ac:dyDescent="0.25">
      <c r="A457" s="72"/>
      <c r="B457" s="73" t="s">
        <v>420</v>
      </c>
      <c r="C457" s="74" t="s">
        <v>413</v>
      </c>
      <c r="D457" s="75">
        <v>180</v>
      </c>
      <c r="E457" s="76" t="s">
        <v>18</v>
      </c>
      <c r="F457" s="17"/>
      <c r="G457" s="18"/>
      <c r="H457" s="48">
        <f t="shared" si="23"/>
        <v>0</v>
      </c>
    </row>
    <row r="458" spans="1:8" x14ac:dyDescent="0.25">
      <c r="A458" s="72"/>
      <c r="B458" s="73" t="s">
        <v>422</v>
      </c>
      <c r="C458" s="74" t="s">
        <v>415</v>
      </c>
      <c r="D458" s="75">
        <v>12</v>
      </c>
      <c r="E458" s="76" t="s">
        <v>18</v>
      </c>
      <c r="F458" s="17"/>
      <c r="G458" s="18"/>
      <c r="H458" s="48">
        <f t="shared" si="23"/>
        <v>0</v>
      </c>
    </row>
    <row r="459" spans="1:8" x14ac:dyDescent="0.25">
      <c r="A459" s="72"/>
      <c r="B459" s="73" t="s">
        <v>424</v>
      </c>
      <c r="C459" s="74" t="s">
        <v>417</v>
      </c>
      <c r="D459" s="75">
        <v>3</v>
      </c>
      <c r="E459" s="76" t="s">
        <v>11</v>
      </c>
      <c r="F459" s="17"/>
      <c r="G459" s="18"/>
      <c r="H459" s="48">
        <f t="shared" si="23"/>
        <v>0</v>
      </c>
    </row>
    <row r="460" spans="1:8" x14ac:dyDescent="0.25">
      <c r="A460" s="72"/>
      <c r="B460" s="73" t="s">
        <v>426</v>
      </c>
      <c r="C460" s="74" t="s">
        <v>419</v>
      </c>
      <c r="D460" s="75">
        <v>39</v>
      </c>
      <c r="E460" s="76" t="s">
        <v>18</v>
      </c>
      <c r="F460" s="17"/>
      <c r="G460" s="18"/>
      <c r="H460" s="48">
        <f t="shared" si="23"/>
        <v>0</v>
      </c>
    </row>
    <row r="461" spans="1:8" x14ac:dyDescent="0.25">
      <c r="A461" s="72"/>
      <c r="B461" s="73" t="s">
        <v>428</v>
      </c>
      <c r="C461" s="74" t="s">
        <v>421</v>
      </c>
      <c r="D461" s="75">
        <v>7</v>
      </c>
      <c r="E461" s="76" t="s">
        <v>11</v>
      </c>
      <c r="F461" s="17"/>
      <c r="G461" s="18"/>
      <c r="H461" s="48">
        <f t="shared" si="23"/>
        <v>0</v>
      </c>
    </row>
    <row r="462" spans="1:8" x14ac:dyDescent="0.25">
      <c r="A462" s="72"/>
      <c r="B462" s="73" t="s">
        <v>430</v>
      </c>
      <c r="C462" s="74" t="s">
        <v>423</v>
      </c>
      <c r="D462" s="75">
        <v>2</v>
      </c>
      <c r="E462" s="76" t="s">
        <v>18</v>
      </c>
      <c r="F462" s="17"/>
      <c r="G462" s="18"/>
      <c r="H462" s="48">
        <f t="shared" si="23"/>
        <v>0</v>
      </c>
    </row>
    <row r="463" spans="1:8" x14ac:dyDescent="0.25">
      <c r="A463" s="72"/>
      <c r="B463" s="73" t="s">
        <v>432</v>
      </c>
      <c r="C463" s="74" t="s">
        <v>425</v>
      </c>
      <c r="D463" s="75">
        <v>45</v>
      </c>
      <c r="E463" s="76" t="s">
        <v>18</v>
      </c>
      <c r="F463" s="17"/>
      <c r="G463" s="18"/>
      <c r="H463" s="48">
        <f t="shared" si="23"/>
        <v>0</v>
      </c>
    </row>
    <row r="464" spans="1:8" x14ac:dyDescent="0.25">
      <c r="A464" s="72"/>
      <c r="B464" s="73" t="s">
        <v>434</v>
      </c>
      <c r="C464" s="74" t="s">
        <v>427</v>
      </c>
      <c r="D464" s="75">
        <v>7</v>
      </c>
      <c r="E464" s="76" t="s">
        <v>11</v>
      </c>
      <c r="F464" s="17"/>
      <c r="G464" s="18"/>
      <c r="H464" s="48">
        <f t="shared" si="23"/>
        <v>0</v>
      </c>
    </row>
    <row r="465" spans="1:8" x14ac:dyDescent="0.25">
      <c r="A465" s="72"/>
      <c r="B465" s="73" t="s">
        <v>436</v>
      </c>
      <c r="C465" s="74" t="s">
        <v>429</v>
      </c>
      <c r="D465" s="75">
        <v>2</v>
      </c>
      <c r="E465" s="76" t="s">
        <v>11</v>
      </c>
      <c r="F465" s="17"/>
      <c r="G465" s="18"/>
      <c r="H465" s="48">
        <f t="shared" si="23"/>
        <v>0</v>
      </c>
    </row>
    <row r="466" spans="1:8" x14ac:dyDescent="0.25">
      <c r="A466" s="72"/>
      <c r="B466" s="73" t="s">
        <v>438</v>
      </c>
      <c r="C466" s="74" t="s">
        <v>431</v>
      </c>
      <c r="D466" s="75">
        <v>6</v>
      </c>
      <c r="E466" s="76" t="s">
        <v>18</v>
      </c>
      <c r="F466" s="17"/>
      <c r="G466" s="18"/>
      <c r="H466" s="48">
        <f t="shared" si="23"/>
        <v>0</v>
      </c>
    </row>
    <row r="467" spans="1:8" x14ac:dyDescent="0.25">
      <c r="A467" s="72"/>
      <c r="B467" s="73" t="s">
        <v>440</v>
      </c>
      <c r="C467" s="74" t="s">
        <v>433</v>
      </c>
      <c r="D467" s="75">
        <v>39</v>
      </c>
      <c r="E467" s="76" t="s">
        <v>18</v>
      </c>
      <c r="F467" s="17"/>
      <c r="G467" s="18"/>
      <c r="H467" s="48">
        <f t="shared" si="23"/>
        <v>0</v>
      </c>
    </row>
    <row r="468" spans="1:8" x14ac:dyDescent="0.25">
      <c r="A468" s="72"/>
      <c r="B468" s="73" t="s">
        <v>442</v>
      </c>
      <c r="C468" s="74" t="s">
        <v>435</v>
      </c>
      <c r="D468" s="75">
        <v>14</v>
      </c>
      <c r="E468" s="76" t="s">
        <v>11</v>
      </c>
      <c r="F468" s="17"/>
      <c r="G468" s="18"/>
      <c r="H468" s="48">
        <f t="shared" si="23"/>
        <v>0</v>
      </c>
    </row>
    <row r="469" spans="1:8" x14ac:dyDescent="0.25">
      <c r="A469" s="72"/>
      <c r="B469" s="73" t="s">
        <v>444</v>
      </c>
      <c r="C469" s="74" t="s">
        <v>437</v>
      </c>
      <c r="D469" s="75">
        <v>2</v>
      </c>
      <c r="E469" s="76" t="s">
        <v>11</v>
      </c>
      <c r="F469" s="17"/>
      <c r="G469" s="18"/>
      <c r="H469" s="48">
        <f t="shared" si="23"/>
        <v>0</v>
      </c>
    </row>
    <row r="470" spans="1:8" x14ac:dyDescent="0.25">
      <c r="A470" s="72"/>
      <c r="B470" s="73" t="s">
        <v>853</v>
      </c>
      <c r="C470" s="74" t="s">
        <v>439</v>
      </c>
      <c r="D470" s="75">
        <v>106</v>
      </c>
      <c r="E470" s="76" t="s">
        <v>18</v>
      </c>
      <c r="F470" s="17"/>
      <c r="G470" s="18"/>
      <c r="H470" s="48">
        <f t="shared" si="23"/>
        <v>0</v>
      </c>
    </row>
    <row r="471" spans="1:8" x14ac:dyDescent="0.25">
      <c r="A471" s="72"/>
      <c r="B471" s="73" t="s">
        <v>854</v>
      </c>
      <c r="C471" s="74" t="s">
        <v>441</v>
      </c>
      <c r="D471" s="75">
        <v>12</v>
      </c>
      <c r="E471" s="76" t="s">
        <v>11</v>
      </c>
      <c r="F471" s="17"/>
      <c r="G471" s="18"/>
      <c r="H471" s="48">
        <f t="shared" si="23"/>
        <v>0</v>
      </c>
    </row>
    <row r="472" spans="1:8" x14ac:dyDescent="0.25">
      <c r="A472" s="72"/>
      <c r="B472" s="73" t="s">
        <v>899</v>
      </c>
      <c r="C472" s="74" t="s">
        <v>443</v>
      </c>
      <c r="D472" s="75">
        <v>6</v>
      </c>
      <c r="E472" s="76" t="s">
        <v>11</v>
      </c>
      <c r="F472" s="17"/>
      <c r="G472" s="18"/>
      <c r="H472" s="48">
        <f t="shared" si="23"/>
        <v>0</v>
      </c>
    </row>
    <row r="473" spans="1:8" x14ac:dyDescent="0.25">
      <c r="A473" s="72"/>
      <c r="B473" s="73" t="s">
        <v>900</v>
      </c>
      <c r="C473" s="74" t="s">
        <v>445</v>
      </c>
      <c r="D473" s="75">
        <v>1</v>
      </c>
      <c r="E473" s="76" t="s">
        <v>11</v>
      </c>
      <c r="F473" s="17"/>
      <c r="G473" s="18"/>
      <c r="H473" s="48">
        <f t="shared" si="23"/>
        <v>0</v>
      </c>
    </row>
    <row r="474" spans="1:8" x14ac:dyDescent="0.25">
      <c r="A474" s="185"/>
      <c r="B474" s="186">
        <v>2</v>
      </c>
      <c r="C474" s="187" t="s">
        <v>446</v>
      </c>
      <c r="D474" s="188"/>
      <c r="E474" s="189"/>
      <c r="F474" s="190"/>
      <c r="G474" s="190"/>
      <c r="H474" s="191"/>
    </row>
    <row r="475" spans="1:8" ht="25.5" x14ac:dyDescent="0.25">
      <c r="A475" s="72"/>
      <c r="B475" s="73" t="s">
        <v>45</v>
      </c>
      <c r="C475" s="74" t="s">
        <v>447</v>
      </c>
      <c r="D475" s="75">
        <v>24</v>
      </c>
      <c r="E475" s="76" t="s">
        <v>11</v>
      </c>
      <c r="F475" s="17"/>
      <c r="G475" s="18"/>
      <c r="H475" s="48">
        <f t="shared" ref="H475:H509" si="24">SUM(F475:G475)*D475</f>
        <v>0</v>
      </c>
    </row>
    <row r="476" spans="1:8" ht="25.5" x14ac:dyDescent="0.25">
      <c r="A476" s="72"/>
      <c r="B476" s="73" t="s">
        <v>46</v>
      </c>
      <c r="C476" s="74" t="s">
        <v>448</v>
      </c>
      <c r="D476" s="75">
        <v>112</v>
      </c>
      <c r="E476" s="76" t="s">
        <v>11</v>
      </c>
      <c r="F476" s="17"/>
      <c r="G476" s="18"/>
      <c r="H476" s="48">
        <f t="shared" si="24"/>
        <v>0</v>
      </c>
    </row>
    <row r="477" spans="1:8" ht="25.5" x14ac:dyDescent="0.25">
      <c r="A477" s="72"/>
      <c r="B477" s="73" t="s">
        <v>47</v>
      </c>
      <c r="C477" s="74" t="s">
        <v>449</v>
      </c>
      <c r="D477" s="75">
        <v>25</v>
      </c>
      <c r="E477" s="76" t="s">
        <v>11</v>
      </c>
      <c r="F477" s="17"/>
      <c r="G477" s="18"/>
      <c r="H477" s="48">
        <f t="shared" si="24"/>
        <v>0</v>
      </c>
    </row>
    <row r="478" spans="1:8" ht="25.5" x14ac:dyDescent="0.25">
      <c r="A478" s="72"/>
      <c r="B478" s="73" t="s">
        <v>48</v>
      </c>
      <c r="C478" s="74" t="s">
        <v>450</v>
      </c>
      <c r="D478" s="75">
        <v>7</v>
      </c>
      <c r="E478" s="76" t="s">
        <v>11</v>
      </c>
      <c r="F478" s="17"/>
      <c r="G478" s="18"/>
      <c r="H478" s="48">
        <f t="shared" si="24"/>
        <v>0</v>
      </c>
    </row>
    <row r="479" spans="1:8" ht="25.5" x14ac:dyDescent="0.25">
      <c r="A479" s="72"/>
      <c r="B479" s="73" t="s">
        <v>49</v>
      </c>
      <c r="C479" s="74" t="s">
        <v>855</v>
      </c>
      <c r="D479" s="75">
        <v>32</v>
      </c>
      <c r="E479" s="76" t="s">
        <v>11</v>
      </c>
      <c r="F479" s="17"/>
      <c r="G479" s="18"/>
      <c r="H479" s="48">
        <f t="shared" si="24"/>
        <v>0</v>
      </c>
    </row>
    <row r="480" spans="1:8" x14ac:dyDescent="0.25">
      <c r="A480" s="72"/>
      <c r="B480" s="73" t="s">
        <v>119</v>
      </c>
      <c r="C480" s="74" t="s">
        <v>413</v>
      </c>
      <c r="D480" s="75">
        <v>2110</v>
      </c>
      <c r="E480" s="76" t="s">
        <v>18</v>
      </c>
      <c r="F480" s="17"/>
      <c r="G480" s="18"/>
      <c r="H480" s="48">
        <f t="shared" si="24"/>
        <v>0</v>
      </c>
    </row>
    <row r="481" spans="1:8" x14ac:dyDescent="0.25">
      <c r="A481" s="72"/>
      <c r="B481" s="73" t="s">
        <v>218</v>
      </c>
      <c r="C481" s="74" t="s">
        <v>411</v>
      </c>
      <c r="D481" s="75">
        <v>90</v>
      </c>
      <c r="E481" s="76" t="s">
        <v>18</v>
      </c>
      <c r="F481" s="17"/>
      <c r="G481" s="18"/>
      <c r="H481" s="48">
        <f t="shared" si="24"/>
        <v>0</v>
      </c>
    </row>
    <row r="482" spans="1:8" ht="25.5" x14ac:dyDescent="0.25">
      <c r="A482" s="72"/>
      <c r="B482" s="73" t="s">
        <v>219</v>
      </c>
      <c r="C482" s="74" t="s">
        <v>451</v>
      </c>
      <c r="D482" s="75">
        <v>30</v>
      </c>
      <c r="E482" s="76" t="s">
        <v>11</v>
      </c>
      <c r="F482" s="17"/>
      <c r="G482" s="18"/>
      <c r="H482" s="48">
        <f t="shared" si="24"/>
        <v>0</v>
      </c>
    </row>
    <row r="483" spans="1:8" ht="25.5" x14ac:dyDescent="0.25">
      <c r="A483" s="72"/>
      <c r="B483" s="73" t="s">
        <v>220</v>
      </c>
      <c r="C483" s="74" t="s">
        <v>452</v>
      </c>
      <c r="D483" s="75">
        <v>6</v>
      </c>
      <c r="E483" s="76" t="s">
        <v>11</v>
      </c>
      <c r="F483" s="17"/>
      <c r="G483" s="18"/>
      <c r="H483" s="48">
        <f t="shared" si="24"/>
        <v>0</v>
      </c>
    </row>
    <row r="484" spans="1:8" x14ac:dyDescent="0.25">
      <c r="A484" s="72"/>
      <c r="B484" s="73" t="s">
        <v>221</v>
      </c>
      <c r="C484" s="74" t="s">
        <v>453</v>
      </c>
      <c r="D484" s="75">
        <v>58</v>
      </c>
      <c r="E484" s="76" t="s">
        <v>11</v>
      </c>
      <c r="F484" s="17"/>
      <c r="G484" s="18"/>
      <c r="H484" s="48">
        <f t="shared" si="24"/>
        <v>0</v>
      </c>
    </row>
    <row r="485" spans="1:8" x14ac:dyDescent="0.25">
      <c r="A485" s="72"/>
      <c r="B485" s="73" t="s">
        <v>222</v>
      </c>
      <c r="C485" s="74" t="s">
        <v>454</v>
      </c>
      <c r="D485" s="75">
        <v>5</v>
      </c>
      <c r="E485" s="76" t="s">
        <v>11</v>
      </c>
      <c r="F485" s="17"/>
      <c r="G485" s="18"/>
      <c r="H485" s="48">
        <f t="shared" si="24"/>
        <v>0</v>
      </c>
    </row>
    <row r="486" spans="1:8" x14ac:dyDescent="0.25">
      <c r="A486" s="72"/>
      <c r="B486" s="73" t="s">
        <v>223</v>
      </c>
      <c r="C486" s="74" t="s">
        <v>455</v>
      </c>
      <c r="D486" s="75">
        <v>8</v>
      </c>
      <c r="E486" s="76" t="s">
        <v>11</v>
      </c>
      <c r="F486" s="17"/>
      <c r="G486" s="18"/>
      <c r="H486" s="48">
        <f t="shared" si="24"/>
        <v>0</v>
      </c>
    </row>
    <row r="487" spans="1:8" x14ac:dyDescent="0.25">
      <c r="A487" s="72"/>
      <c r="B487" s="73" t="s">
        <v>224</v>
      </c>
      <c r="C487" s="74" t="s">
        <v>901</v>
      </c>
      <c r="D487" s="75">
        <v>2</v>
      </c>
      <c r="E487" s="76" t="s">
        <v>11</v>
      </c>
      <c r="F487" s="17"/>
      <c r="G487" s="18"/>
      <c r="H487" s="48">
        <f t="shared" si="24"/>
        <v>0</v>
      </c>
    </row>
    <row r="488" spans="1:8" x14ac:dyDescent="0.25">
      <c r="A488" s="72"/>
      <c r="B488" s="73" t="s">
        <v>225</v>
      </c>
      <c r="C488" s="74" t="s">
        <v>456</v>
      </c>
      <c r="D488" s="75">
        <v>12</v>
      </c>
      <c r="E488" s="76" t="s">
        <v>11</v>
      </c>
      <c r="F488" s="17"/>
      <c r="G488" s="18"/>
      <c r="H488" s="48">
        <f t="shared" si="24"/>
        <v>0</v>
      </c>
    </row>
    <row r="489" spans="1:8" x14ac:dyDescent="0.25">
      <c r="A489" s="72"/>
      <c r="B489" s="73" t="s">
        <v>252</v>
      </c>
      <c r="C489" s="74" t="s">
        <v>457</v>
      </c>
      <c r="D489" s="75">
        <v>3</v>
      </c>
      <c r="E489" s="76" t="s">
        <v>11</v>
      </c>
      <c r="F489" s="17"/>
      <c r="G489" s="18"/>
      <c r="H489" s="48">
        <f t="shared" si="24"/>
        <v>0</v>
      </c>
    </row>
    <row r="490" spans="1:8" x14ac:dyDescent="0.25">
      <c r="A490" s="72"/>
      <c r="B490" s="73" t="s">
        <v>345</v>
      </c>
      <c r="C490" s="74" t="s">
        <v>458</v>
      </c>
      <c r="D490" s="75">
        <v>28</v>
      </c>
      <c r="E490" s="76" t="s">
        <v>11</v>
      </c>
      <c r="F490" s="17"/>
      <c r="G490" s="18"/>
      <c r="H490" s="48">
        <f t="shared" si="24"/>
        <v>0</v>
      </c>
    </row>
    <row r="491" spans="1:8" x14ac:dyDescent="0.25">
      <c r="A491" s="72"/>
      <c r="B491" s="73" t="s">
        <v>346</v>
      </c>
      <c r="C491" s="74" t="s">
        <v>459</v>
      </c>
      <c r="D491" s="75">
        <v>3</v>
      </c>
      <c r="E491" s="76" t="s">
        <v>11</v>
      </c>
      <c r="F491" s="17"/>
      <c r="G491" s="18"/>
      <c r="H491" s="48">
        <f t="shared" si="24"/>
        <v>0</v>
      </c>
    </row>
    <row r="492" spans="1:8" x14ac:dyDescent="0.25">
      <c r="A492" s="72"/>
      <c r="B492" s="73" t="s">
        <v>347</v>
      </c>
      <c r="C492" s="74" t="s">
        <v>460</v>
      </c>
      <c r="D492" s="75">
        <v>3</v>
      </c>
      <c r="E492" s="76" t="s">
        <v>11</v>
      </c>
      <c r="F492" s="17"/>
      <c r="G492" s="18"/>
      <c r="H492" s="48">
        <f t="shared" si="24"/>
        <v>0</v>
      </c>
    </row>
    <row r="493" spans="1:8" x14ac:dyDescent="0.25">
      <c r="A493" s="72"/>
      <c r="B493" s="73" t="s">
        <v>359</v>
      </c>
      <c r="C493" s="74" t="s">
        <v>461</v>
      </c>
      <c r="D493" s="75">
        <v>3</v>
      </c>
      <c r="E493" s="76" t="s">
        <v>11</v>
      </c>
      <c r="F493" s="17"/>
      <c r="G493" s="18"/>
      <c r="H493" s="48">
        <f t="shared" si="24"/>
        <v>0</v>
      </c>
    </row>
    <row r="494" spans="1:8" x14ac:dyDescent="0.25">
      <c r="A494" s="72"/>
      <c r="B494" s="73" t="s">
        <v>348</v>
      </c>
      <c r="C494" s="74" t="s">
        <v>462</v>
      </c>
      <c r="D494" s="75">
        <v>3</v>
      </c>
      <c r="E494" s="76" t="s">
        <v>11</v>
      </c>
      <c r="F494" s="17"/>
      <c r="G494" s="18"/>
      <c r="H494" s="48">
        <f t="shared" si="24"/>
        <v>0</v>
      </c>
    </row>
    <row r="495" spans="1:8" x14ac:dyDescent="0.25">
      <c r="A495" s="72"/>
      <c r="B495" s="73" t="s">
        <v>360</v>
      </c>
      <c r="C495" s="74" t="s">
        <v>463</v>
      </c>
      <c r="D495" s="75">
        <v>25</v>
      </c>
      <c r="E495" s="76" t="s">
        <v>11</v>
      </c>
      <c r="F495" s="17"/>
      <c r="G495" s="18"/>
      <c r="H495" s="48">
        <f t="shared" si="24"/>
        <v>0</v>
      </c>
    </row>
    <row r="496" spans="1:8" x14ac:dyDescent="0.25">
      <c r="A496" s="72"/>
      <c r="B496" s="73" t="s">
        <v>349</v>
      </c>
      <c r="C496" s="74" t="s">
        <v>464</v>
      </c>
      <c r="D496" s="75">
        <v>27</v>
      </c>
      <c r="E496" s="76" t="s">
        <v>11</v>
      </c>
      <c r="F496" s="17"/>
      <c r="G496" s="18"/>
      <c r="H496" s="48">
        <f t="shared" si="24"/>
        <v>0</v>
      </c>
    </row>
    <row r="497" spans="1:8" x14ac:dyDescent="0.25">
      <c r="A497" s="72"/>
      <c r="B497" s="73" t="s">
        <v>350</v>
      </c>
      <c r="C497" s="74" t="s">
        <v>443</v>
      </c>
      <c r="D497" s="75">
        <v>6</v>
      </c>
      <c r="E497" s="76" t="s">
        <v>11</v>
      </c>
      <c r="F497" s="17"/>
      <c r="G497" s="18"/>
      <c r="H497" s="48">
        <f t="shared" si="24"/>
        <v>0</v>
      </c>
    </row>
    <row r="498" spans="1:8" x14ac:dyDescent="0.25">
      <c r="A498" s="72"/>
      <c r="B498" s="73" t="s">
        <v>351</v>
      </c>
      <c r="C498" s="74" t="s">
        <v>439</v>
      </c>
      <c r="D498" s="75">
        <v>205</v>
      </c>
      <c r="E498" s="76" t="s">
        <v>18</v>
      </c>
      <c r="F498" s="17"/>
      <c r="G498" s="18"/>
      <c r="H498" s="48">
        <f t="shared" si="24"/>
        <v>0</v>
      </c>
    </row>
    <row r="499" spans="1:8" x14ac:dyDescent="0.25">
      <c r="A499" s="72"/>
      <c r="B499" s="73" t="s">
        <v>352</v>
      </c>
      <c r="C499" s="74" t="s">
        <v>465</v>
      </c>
      <c r="D499" s="75">
        <v>340</v>
      </c>
      <c r="E499" s="76" t="s">
        <v>18</v>
      </c>
      <c r="F499" s="17"/>
      <c r="G499" s="18"/>
      <c r="H499" s="48">
        <f t="shared" si="24"/>
        <v>0</v>
      </c>
    </row>
    <row r="500" spans="1:8" x14ac:dyDescent="0.25">
      <c r="A500" s="72"/>
      <c r="B500" s="73" t="s">
        <v>353</v>
      </c>
      <c r="C500" s="74" t="s">
        <v>466</v>
      </c>
      <c r="D500" s="75">
        <v>340</v>
      </c>
      <c r="E500" s="76" t="s">
        <v>18</v>
      </c>
      <c r="F500" s="17"/>
      <c r="G500" s="18"/>
      <c r="H500" s="48">
        <f t="shared" si="24"/>
        <v>0</v>
      </c>
    </row>
    <row r="501" spans="1:8" x14ac:dyDescent="0.25">
      <c r="A501" s="72"/>
      <c r="B501" s="73" t="s">
        <v>354</v>
      </c>
      <c r="C501" s="74" t="s">
        <v>467</v>
      </c>
      <c r="D501" s="75">
        <v>17</v>
      </c>
      <c r="E501" s="76" t="s">
        <v>11</v>
      </c>
      <c r="F501" s="17"/>
      <c r="G501" s="18"/>
      <c r="H501" s="48">
        <f t="shared" si="24"/>
        <v>0</v>
      </c>
    </row>
    <row r="502" spans="1:8" x14ac:dyDescent="0.25">
      <c r="A502" s="72"/>
      <c r="B502" s="73" t="s">
        <v>355</v>
      </c>
      <c r="C502" s="74" t="s">
        <v>468</v>
      </c>
      <c r="D502" s="75">
        <v>1</v>
      </c>
      <c r="E502" s="76" t="s">
        <v>11</v>
      </c>
      <c r="F502" s="17"/>
      <c r="G502" s="18"/>
      <c r="H502" s="48">
        <f t="shared" si="24"/>
        <v>0</v>
      </c>
    </row>
    <row r="503" spans="1:8" x14ac:dyDescent="0.25">
      <c r="A503" s="72"/>
      <c r="B503" s="73" t="s">
        <v>356</v>
      </c>
      <c r="C503" s="74" t="s">
        <v>469</v>
      </c>
      <c r="D503" s="75">
        <v>1</v>
      </c>
      <c r="E503" s="76" t="s">
        <v>11</v>
      </c>
      <c r="F503" s="17"/>
      <c r="G503" s="18"/>
      <c r="H503" s="48">
        <f t="shared" si="24"/>
        <v>0</v>
      </c>
    </row>
    <row r="504" spans="1:8" x14ac:dyDescent="0.25">
      <c r="A504" s="72"/>
      <c r="B504" s="73" t="s">
        <v>357</v>
      </c>
      <c r="C504" s="74" t="s">
        <v>470</v>
      </c>
      <c r="D504" s="75">
        <v>3</v>
      </c>
      <c r="E504" s="76" t="s">
        <v>471</v>
      </c>
      <c r="F504" s="17"/>
      <c r="G504" s="18"/>
      <c r="H504" s="48">
        <f t="shared" si="24"/>
        <v>0</v>
      </c>
    </row>
    <row r="505" spans="1:8" x14ac:dyDescent="0.25">
      <c r="A505" s="72"/>
      <c r="B505" s="73" t="s">
        <v>361</v>
      </c>
      <c r="C505" s="74" t="s">
        <v>472</v>
      </c>
      <c r="D505" s="75">
        <v>69</v>
      </c>
      <c r="E505" s="76" t="s">
        <v>11</v>
      </c>
      <c r="F505" s="17"/>
      <c r="G505" s="18"/>
      <c r="H505" s="48">
        <f t="shared" si="24"/>
        <v>0</v>
      </c>
    </row>
    <row r="506" spans="1:8" x14ac:dyDescent="0.25">
      <c r="A506" s="72"/>
      <c r="B506" s="73" t="s">
        <v>358</v>
      </c>
      <c r="C506" s="74" t="s">
        <v>473</v>
      </c>
      <c r="D506" s="75">
        <v>4</v>
      </c>
      <c r="E506" s="76" t="s">
        <v>11</v>
      </c>
      <c r="F506" s="17"/>
      <c r="G506" s="18"/>
      <c r="H506" s="48">
        <f t="shared" si="24"/>
        <v>0</v>
      </c>
    </row>
    <row r="507" spans="1:8" x14ac:dyDescent="0.25">
      <c r="A507" s="72"/>
      <c r="B507" s="73" t="s">
        <v>856</v>
      </c>
      <c r="C507" s="74" t="s">
        <v>474</v>
      </c>
      <c r="D507" s="75">
        <v>3</v>
      </c>
      <c r="E507" s="76" t="s">
        <v>11</v>
      </c>
      <c r="F507" s="17"/>
      <c r="G507" s="18"/>
      <c r="H507" s="48">
        <f t="shared" si="24"/>
        <v>0</v>
      </c>
    </row>
    <row r="508" spans="1:8" x14ac:dyDescent="0.25">
      <c r="A508" s="72"/>
      <c r="B508" s="73" t="s">
        <v>857</v>
      </c>
      <c r="C508" s="74" t="s">
        <v>475</v>
      </c>
      <c r="D508" s="75">
        <v>140</v>
      </c>
      <c r="E508" s="76" t="s">
        <v>18</v>
      </c>
      <c r="F508" s="17"/>
      <c r="G508" s="18"/>
      <c r="H508" s="48">
        <f t="shared" si="24"/>
        <v>0</v>
      </c>
    </row>
    <row r="509" spans="1:8" x14ac:dyDescent="0.25">
      <c r="A509" s="72"/>
      <c r="B509" s="73" t="s">
        <v>902</v>
      </c>
      <c r="C509" s="74" t="s">
        <v>476</v>
      </c>
      <c r="D509" s="75">
        <v>140</v>
      </c>
      <c r="E509" s="76" t="s">
        <v>81</v>
      </c>
      <c r="F509" s="17"/>
      <c r="G509" s="18"/>
      <c r="H509" s="48">
        <f t="shared" si="24"/>
        <v>0</v>
      </c>
    </row>
    <row r="510" spans="1:8" x14ac:dyDescent="0.25">
      <c r="A510" s="185"/>
      <c r="B510" s="186">
        <v>3</v>
      </c>
      <c r="C510" s="187" t="s">
        <v>477</v>
      </c>
      <c r="D510" s="188"/>
      <c r="E510" s="189"/>
      <c r="F510" s="190"/>
      <c r="G510" s="190"/>
      <c r="H510" s="191"/>
    </row>
    <row r="511" spans="1:8" x14ac:dyDescent="0.25">
      <c r="A511" s="72"/>
      <c r="B511" s="73" t="s">
        <v>51</v>
      </c>
      <c r="C511" s="74" t="s">
        <v>858</v>
      </c>
      <c r="D511" s="75">
        <v>10</v>
      </c>
      <c r="E511" s="76" t="s">
        <v>11</v>
      </c>
      <c r="F511" s="17"/>
      <c r="G511" s="18"/>
      <c r="H511" s="48">
        <f t="shared" ref="H511:H514" si="25">SUM(F511:G511)*D511</f>
        <v>0</v>
      </c>
    </row>
    <row r="512" spans="1:8" x14ac:dyDescent="0.25">
      <c r="A512" s="72"/>
      <c r="B512" s="73" t="s">
        <v>52</v>
      </c>
      <c r="C512" s="74" t="s">
        <v>859</v>
      </c>
      <c r="D512" s="75">
        <v>1</v>
      </c>
      <c r="E512" s="76" t="s">
        <v>11</v>
      </c>
      <c r="F512" s="17"/>
      <c r="G512" s="18"/>
      <c r="H512" s="48">
        <f t="shared" si="25"/>
        <v>0</v>
      </c>
    </row>
    <row r="513" spans="1:8" ht="25.5" x14ac:dyDescent="0.25">
      <c r="A513" s="72"/>
      <c r="B513" s="73" t="s">
        <v>53</v>
      </c>
      <c r="C513" s="74" t="s">
        <v>860</v>
      </c>
      <c r="D513" s="75">
        <v>7</v>
      </c>
      <c r="E513" s="76" t="s">
        <v>11</v>
      </c>
      <c r="F513" s="17"/>
      <c r="G513" s="18"/>
      <c r="H513" s="48">
        <f t="shared" si="25"/>
        <v>0</v>
      </c>
    </row>
    <row r="514" spans="1:8" ht="38.25" x14ac:dyDescent="0.25">
      <c r="A514" s="72"/>
      <c r="B514" s="73" t="s">
        <v>103</v>
      </c>
      <c r="C514" s="74" t="s">
        <v>861</v>
      </c>
      <c r="D514" s="75">
        <v>15</v>
      </c>
      <c r="E514" s="76" t="s">
        <v>11</v>
      </c>
      <c r="F514" s="17"/>
      <c r="G514" s="18"/>
      <c r="H514" s="48">
        <f t="shared" si="25"/>
        <v>0</v>
      </c>
    </row>
    <row r="515" spans="1:8" x14ac:dyDescent="0.25">
      <c r="A515" s="192"/>
      <c r="B515" s="193"/>
      <c r="C515" s="194" t="s">
        <v>478</v>
      </c>
      <c r="D515" s="195"/>
      <c r="E515" s="196"/>
      <c r="F515" s="197">
        <f>SUMPRODUCT(D411:D514,F411:F514)</f>
        <v>0</v>
      </c>
      <c r="G515" s="197">
        <f>SUMPRODUCT(D411:D514,G411:G514)</f>
        <v>0</v>
      </c>
      <c r="H515" s="198">
        <f>SUM(H411:H514)</f>
        <v>0</v>
      </c>
    </row>
    <row r="516" spans="1:8" x14ac:dyDescent="0.25">
      <c r="A516" s="199"/>
      <c r="B516" s="200" t="s">
        <v>969</v>
      </c>
      <c r="C516" s="200" t="s">
        <v>479</v>
      </c>
      <c r="D516" s="201"/>
      <c r="E516" s="202"/>
      <c r="F516" s="203"/>
      <c r="G516" s="203"/>
      <c r="H516" s="204"/>
    </row>
    <row r="517" spans="1:8" x14ac:dyDescent="0.25">
      <c r="A517" s="185"/>
      <c r="B517" s="186">
        <v>1</v>
      </c>
      <c r="C517" s="187" t="s">
        <v>480</v>
      </c>
      <c r="D517" s="188"/>
      <c r="E517" s="189"/>
      <c r="F517" s="190"/>
      <c r="G517" s="190"/>
      <c r="H517" s="191"/>
    </row>
    <row r="518" spans="1:8" ht="38.25" x14ac:dyDescent="0.25">
      <c r="A518" s="72"/>
      <c r="B518" s="73" t="s">
        <v>13</v>
      </c>
      <c r="C518" s="74" t="s">
        <v>481</v>
      </c>
      <c r="D518" s="75">
        <v>1</v>
      </c>
      <c r="E518" s="76" t="s">
        <v>11</v>
      </c>
      <c r="F518" s="17"/>
      <c r="G518" s="18"/>
      <c r="H518" s="48">
        <f>SUM(F518:G518)*D518</f>
        <v>0</v>
      </c>
    </row>
    <row r="519" spans="1:8" x14ac:dyDescent="0.25">
      <c r="A519" s="72"/>
      <c r="B519" s="73" t="s">
        <v>15</v>
      </c>
      <c r="C519" s="74" t="s">
        <v>377</v>
      </c>
      <c r="D519" s="75">
        <v>4</v>
      </c>
      <c r="E519" s="76" t="s">
        <v>11</v>
      </c>
      <c r="F519" s="17"/>
      <c r="G519" s="18"/>
      <c r="H519" s="48">
        <f t="shared" ref="H519:H543" si="26">SUM(F519:G519)*D519</f>
        <v>0</v>
      </c>
    </row>
    <row r="520" spans="1:8" x14ac:dyDescent="0.25">
      <c r="A520" s="72"/>
      <c r="B520" s="73" t="s">
        <v>17</v>
      </c>
      <c r="C520" s="74" t="s">
        <v>384</v>
      </c>
      <c r="D520" s="75">
        <v>1</v>
      </c>
      <c r="E520" s="76" t="s">
        <v>11</v>
      </c>
      <c r="F520" s="17"/>
      <c r="G520" s="18"/>
      <c r="H520" s="48">
        <f t="shared" si="26"/>
        <v>0</v>
      </c>
    </row>
    <row r="521" spans="1:8" x14ac:dyDescent="0.25">
      <c r="A521" s="72"/>
      <c r="B521" s="73" t="s">
        <v>19</v>
      </c>
      <c r="C521" s="74" t="s">
        <v>383</v>
      </c>
      <c r="D521" s="75">
        <v>1</v>
      </c>
      <c r="E521" s="76" t="s">
        <v>11</v>
      </c>
      <c r="F521" s="17"/>
      <c r="G521" s="18"/>
      <c r="H521" s="48">
        <f t="shared" si="26"/>
        <v>0</v>
      </c>
    </row>
    <row r="522" spans="1:8" x14ac:dyDescent="0.25">
      <c r="A522" s="72"/>
      <c r="B522" s="73" t="s">
        <v>20</v>
      </c>
      <c r="C522" s="74" t="s">
        <v>381</v>
      </c>
      <c r="D522" s="75">
        <v>31</v>
      </c>
      <c r="E522" s="76" t="s">
        <v>11</v>
      </c>
      <c r="F522" s="17"/>
      <c r="G522" s="18"/>
      <c r="H522" s="48">
        <f t="shared" si="26"/>
        <v>0</v>
      </c>
    </row>
    <row r="523" spans="1:8" x14ac:dyDescent="0.25">
      <c r="A523" s="72"/>
      <c r="B523" s="73" t="s">
        <v>21</v>
      </c>
      <c r="C523" s="74" t="s">
        <v>386</v>
      </c>
      <c r="D523" s="75">
        <v>6</v>
      </c>
      <c r="E523" s="76" t="s">
        <v>11</v>
      </c>
      <c r="F523" s="17"/>
      <c r="G523" s="18"/>
      <c r="H523" s="48">
        <f t="shared" si="26"/>
        <v>0</v>
      </c>
    </row>
    <row r="524" spans="1:8" x14ac:dyDescent="0.25">
      <c r="A524" s="72"/>
      <c r="B524" s="73" t="s">
        <v>22</v>
      </c>
      <c r="C524" s="74" t="s">
        <v>413</v>
      </c>
      <c r="D524" s="75">
        <v>1780</v>
      </c>
      <c r="E524" s="76" t="s">
        <v>18</v>
      </c>
      <c r="F524" s="17"/>
      <c r="G524" s="18"/>
      <c r="H524" s="48">
        <f t="shared" si="26"/>
        <v>0</v>
      </c>
    </row>
    <row r="525" spans="1:8" x14ac:dyDescent="0.25">
      <c r="A525" s="72"/>
      <c r="B525" s="73" t="s">
        <v>23</v>
      </c>
      <c r="C525" s="74" t="s">
        <v>411</v>
      </c>
      <c r="D525" s="75">
        <v>45</v>
      </c>
      <c r="E525" s="76" t="s">
        <v>18</v>
      </c>
      <c r="F525" s="17"/>
      <c r="G525" s="18"/>
      <c r="H525" s="48">
        <f t="shared" si="26"/>
        <v>0</v>
      </c>
    </row>
    <row r="526" spans="1:8" x14ac:dyDescent="0.25">
      <c r="A526" s="72"/>
      <c r="B526" s="73" t="s">
        <v>24</v>
      </c>
      <c r="C526" s="74" t="s">
        <v>482</v>
      </c>
      <c r="D526" s="75">
        <v>72</v>
      </c>
      <c r="E526" s="76" t="s">
        <v>18</v>
      </c>
      <c r="F526" s="17"/>
      <c r="G526" s="18"/>
      <c r="H526" s="48">
        <f t="shared" si="26"/>
        <v>0</v>
      </c>
    </row>
    <row r="527" spans="1:8" x14ac:dyDescent="0.25">
      <c r="A527" s="72"/>
      <c r="B527" s="73" t="s">
        <v>25</v>
      </c>
      <c r="C527" s="74" t="s">
        <v>466</v>
      </c>
      <c r="D527" s="75">
        <v>72</v>
      </c>
      <c r="E527" s="76" t="s">
        <v>18</v>
      </c>
      <c r="F527" s="17"/>
      <c r="G527" s="18"/>
      <c r="H527" s="48">
        <f t="shared" si="26"/>
        <v>0</v>
      </c>
    </row>
    <row r="528" spans="1:8" x14ac:dyDescent="0.25">
      <c r="A528" s="72"/>
      <c r="B528" s="73" t="s">
        <v>26</v>
      </c>
      <c r="C528" s="74" t="s">
        <v>467</v>
      </c>
      <c r="D528" s="75">
        <v>5</v>
      </c>
      <c r="E528" s="76" t="s">
        <v>11</v>
      </c>
      <c r="F528" s="17"/>
      <c r="G528" s="18"/>
      <c r="H528" s="48">
        <f t="shared" si="26"/>
        <v>0</v>
      </c>
    </row>
    <row r="529" spans="1:8" x14ac:dyDescent="0.25">
      <c r="A529" s="72"/>
      <c r="B529" s="73" t="s">
        <v>27</v>
      </c>
      <c r="C529" s="74" t="s">
        <v>468</v>
      </c>
      <c r="D529" s="75">
        <v>1</v>
      </c>
      <c r="E529" s="76" t="s">
        <v>11</v>
      </c>
      <c r="F529" s="17"/>
      <c r="G529" s="18"/>
      <c r="H529" s="48">
        <f t="shared" si="26"/>
        <v>0</v>
      </c>
    </row>
    <row r="530" spans="1:8" x14ac:dyDescent="0.25">
      <c r="A530" s="72"/>
      <c r="B530" s="73" t="s">
        <v>28</v>
      </c>
      <c r="C530" s="74" t="s">
        <v>470</v>
      </c>
      <c r="D530" s="75">
        <v>2</v>
      </c>
      <c r="E530" s="76" t="s">
        <v>471</v>
      </c>
      <c r="F530" s="17"/>
      <c r="G530" s="18"/>
      <c r="H530" s="48">
        <f t="shared" si="26"/>
        <v>0</v>
      </c>
    </row>
    <row r="531" spans="1:8" x14ac:dyDescent="0.25">
      <c r="A531" s="72"/>
      <c r="B531" s="73" t="s">
        <v>29</v>
      </c>
      <c r="C531" s="74" t="s">
        <v>472</v>
      </c>
      <c r="D531" s="75">
        <v>14</v>
      </c>
      <c r="E531" s="76" t="s">
        <v>11</v>
      </c>
      <c r="F531" s="17"/>
      <c r="G531" s="18"/>
      <c r="H531" s="48">
        <f t="shared" si="26"/>
        <v>0</v>
      </c>
    </row>
    <row r="532" spans="1:8" x14ac:dyDescent="0.25">
      <c r="A532" s="72"/>
      <c r="B532" s="73" t="s">
        <v>30</v>
      </c>
      <c r="C532" s="74" t="s">
        <v>439</v>
      </c>
      <c r="D532" s="75">
        <v>70</v>
      </c>
      <c r="E532" s="76" t="s">
        <v>18</v>
      </c>
      <c r="F532" s="17"/>
      <c r="G532" s="18"/>
      <c r="H532" s="48">
        <f t="shared" si="26"/>
        <v>0</v>
      </c>
    </row>
    <row r="533" spans="1:8" x14ac:dyDescent="0.25">
      <c r="A533" s="72"/>
      <c r="B533" s="73" t="s">
        <v>31</v>
      </c>
      <c r="C533" s="74" t="s">
        <v>441</v>
      </c>
      <c r="D533" s="75">
        <v>3</v>
      </c>
      <c r="E533" s="76" t="s">
        <v>11</v>
      </c>
      <c r="F533" s="17"/>
      <c r="G533" s="18"/>
      <c r="H533" s="48">
        <f t="shared" si="26"/>
        <v>0</v>
      </c>
    </row>
    <row r="534" spans="1:8" x14ac:dyDescent="0.25">
      <c r="A534" s="72"/>
      <c r="B534" s="73" t="s">
        <v>32</v>
      </c>
      <c r="C534" s="74" t="s">
        <v>443</v>
      </c>
      <c r="D534" s="75">
        <v>6</v>
      </c>
      <c r="E534" s="76" t="s">
        <v>11</v>
      </c>
      <c r="F534" s="17"/>
      <c r="G534" s="18"/>
      <c r="H534" s="48">
        <f t="shared" si="26"/>
        <v>0</v>
      </c>
    </row>
    <row r="535" spans="1:8" x14ac:dyDescent="0.25">
      <c r="A535" s="72"/>
      <c r="B535" s="73" t="s">
        <v>33</v>
      </c>
      <c r="C535" s="74" t="s">
        <v>483</v>
      </c>
      <c r="D535" s="75">
        <v>42</v>
      </c>
      <c r="E535" s="76" t="s">
        <v>18</v>
      </c>
      <c r="F535" s="17"/>
      <c r="G535" s="18"/>
      <c r="H535" s="48">
        <f t="shared" si="26"/>
        <v>0</v>
      </c>
    </row>
    <row r="536" spans="1:8" x14ac:dyDescent="0.25">
      <c r="A536" s="72"/>
      <c r="B536" s="73" t="s">
        <v>35</v>
      </c>
      <c r="C536" s="74" t="s">
        <v>463</v>
      </c>
      <c r="D536" s="75">
        <v>19</v>
      </c>
      <c r="E536" s="76" t="s">
        <v>11</v>
      </c>
      <c r="F536" s="17"/>
      <c r="G536" s="18"/>
      <c r="H536" s="48">
        <f t="shared" si="26"/>
        <v>0</v>
      </c>
    </row>
    <row r="537" spans="1:8" ht="25.5" x14ac:dyDescent="0.25">
      <c r="A537" s="72"/>
      <c r="B537" s="73" t="s">
        <v>36</v>
      </c>
      <c r="C537" s="74" t="s">
        <v>484</v>
      </c>
      <c r="D537" s="75">
        <v>20</v>
      </c>
      <c r="E537" s="76" t="s">
        <v>11</v>
      </c>
      <c r="F537" s="17"/>
      <c r="G537" s="18"/>
      <c r="H537" s="48">
        <f t="shared" si="26"/>
        <v>0</v>
      </c>
    </row>
    <row r="538" spans="1:8" x14ac:dyDescent="0.25">
      <c r="A538" s="72"/>
      <c r="B538" s="73" t="s">
        <v>37</v>
      </c>
      <c r="C538" s="74" t="s">
        <v>485</v>
      </c>
      <c r="D538" s="75">
        <v>36</v>
      </c>
      <c r="E538" s="76" t="s">
        <v>11</v>
      </c>
      <c r="F538" s="17"/>
      <c r="G538" s="18"/>
      <c r="H538" s="48">
        <f t="shared" si="26"/>
        <v>0</v>
      </c>
    </row>
    <row r="539" spans="1:8" ht="25.5" x14ac:dyDescent="0.25">
      <c r="A539" s="72"/>
      <c r="B539" s="73" t="s">
        <v>38</v>
      </c>
      <c r="C539" s="74" t="s">
        <v>486</v>
      </c>
      <c r="D539" s="75">
        <v>23</v>
      </c>
      <c r="E539" s="76" t="s">
        <v>11</v>
      </c>
      <c r="F539" s="17"/>
      <c r="G539" s="18"/>
      <c r="H539" s="48">
        <f t="shared" si="26"/>
        <v>0</v>
      </c>
    </row>
    <row r="540" spans="1:8" ht="25.5" x14ac:dyDescent="0.25">
      <c r="A540" s="72"/>
      <c r="B540" s="73" t="s">
        <v>39</v>
      </c>
      <c r="C540" s="74" t="s">
        <v>451</v>
      </c>
      <c r="D540" s="75">
        <v>5</v>
      </c>
      <c r="E540" s="76" t="s">
        <v>11</v>
      </c>
      <c r="F540" s="17"/>
      <c r="G540" s="18"/>
      <c r="H540" s="48">
        <f t="shared" si="26"/>
        <v>0</v>
      </c>
    </row>
    <row r="541" spans="1:8" ht="25.5" x14ac:dyDescent="0.25">
      <c r="A541" s="72"/>
      <c r="B541" s="73" t="s">
        <v>40</v>
      </c>
      <c r="C541" s="74" t="s">
        <v>903</v>
      </c>
      <c r="D541" s="75">
        <v>2</v>
      </c>
      <c r="E541" s="76" t="s">
        <v>11</v>
      </c>
      <c r="F541" s="17"/>
      <c r="G541" s="18"/>
      <c r="H541" s="48">
        <f t="shared" si="26"/>
        <v>0</v>
      </c>
    </row>
    <row r="542" spans="1:8" x14ac:dyDescent="0.25">
      <c r="A542" s="72"/>
      <c r="B542" s="73" t="s">
        <v>41</v>
      </c>
      <c r="C542" s="74" t="s">
        <v>487</v>
      </c>
      <c r="D542" s="75">
        <v>1</v>
      </c>
      <c r="E542" s="76" t="s">
        <v>11</v>
      </c>
      <c r="F542" s="17"/>
      <c r="G542" s="18"/>
      <c r="H542" s="48">
        <f t="shared" si="26"/>
        <v>0</v>
      </c>
    </row>
    <row r="543" spans="1:8" x14ac:dyDescent="0.25">
      <c r="A543" s="72"/>
      <c r="B543" s="73" t="s">
        <v>42</v>
      </c>
      <c r="C543" s="74" t="s">
        <v>488</v>
      </c>
      <c r="D543" s="75">
        <v>1</v>
      </c>
      <c r="E543" s="76" t="s">
        <v>11</v>
      </c>
      <c r="F543" s="17"/>
      <c r="G543" s="18"/>
      <c r="H543" s="48">
        <f t="shared" si="26"/>
        <v>0</v>
      </c>
    </row>
    <row r="544" spans="1:8" x14ac:dyDescent="0.25">
      <c r="A544" s="185"/>
      <c r="B544" s="186">
        <v>2</v>
      </c>
      <c r="C544" s="187" t="s">
        <v>489</v>
      </c>
      <c r="D544" s="188"/>
      <c r="E544" s="189"/>
      <c r="F544" s="190"/>
      <c r="G544" s="190"/>
      <c r="H544" s="191"/>
    </row>
    <row r="545" spans="1:8" x14ac:dyDescent="0.25">
      <c r="A545" s="72"/>
      <c r="B545" s="73" t="s">
        <v>45</v>
      </c>
      <c r="C545" s="74" t="s">
        <v>490</v>
      </c>
      <c r="D545" s="75">
        <v>8</v>
      </c>
      <c r="E545" s="76" t="s">
        <v>11</v>
      </c>
      <c r="F545" s="17"/>
      <c r="G545" s="18"/>
      <c r="H545" s="48">
        <f t="shared" ref="H545:H572" si="27">SUM(F545:G545)*D545</f>
        <v>0</v>
      </c>
    </row>
    <row r="546" spans="1:8" x14ac:dyDescent="0.25">
      <c r="A546" s="72"/>
      <c r="B546" s="73" t="s">
        <v>46</v>
      </c>
      <c r="C546" s="74" t="s">
        <v>491</v>
      </c>
      <c r="D546" s="75">
        <v>10</v>
      </c>
      <c r="E546" s="76" t="s">
        <v>11</v>
      </c>
      <c r="F546" s="17"/>
      <c r="G546" s="18"/>
      <c r="H546" s="48">
        <f t="shared" si="27"/>
        <v>0</v>
      </c>
    </row>
    <row r="547" spans="1:8" x14ac:dyDescent="0.25">
      <c r="A547" s="72"/>
      <c r="B547" s="73" t="s">
        <v>47</v>
      </c>
      <c r="C547" s="74" t="s">
        <v>492</v>
      </c>
      <c r="D547" s="75">
        <v>40</v>
      </c>
      <c r="E547" s="76" t="s">
        <v>11</v>
      </c>
      <c r="F547" s="17"/>
      <c r="G547" s="18"/>
      <c r="H547" s="48">
        <f t="shared" si="27"/>
        <v>0</v>
      </c>
    </row>
    <row r="548" spans="1:8" x14ac:dyDescent="0.25">
      <c r="A548" s="72"/>
      <c r="B548" s="73" t="s">
        <v>48</v>
      </c>
      <c r="C548" s="74" t="s">
        <v>493</v>
      </c>
      <c r="D548" s="75">
        <v>100</v>
      </c>
      <c r="E548" s="76" t="s">
        <v>18</v>
      </c>
      <c r="F548" s="17"/>
      <c r="G548" s="18"/>
      <c r="H548" s="48">
        <f t="shared" si="27"/>
        <v>0</v>
      </c>
    </row>
    <row r="549" spans="1:8" x14ac:dyDescent="0.25">
      <c r="A549" s="72"/>
      <c r="B549" s="73" t="s">
        <v>49</v>
      </c>
      <c r="C549" s="74" t="s">
        <v>494</v>
      </c>
      <c r="D549" s="75">
        <v>165</v>
      </c>
      <c r="E549" s="76" t="s">
        <v>18</v>
      </c>
      <c r="F549" s="17"/>
      <c r="G549" s="18"/>
      <c r="H549" s="48">
        <f t="shared" si="27"/>
        <v>0</v>
      </c>
    </row>
    <row r="550" spans="1:8" x14ac:dyDescent="0.25">
      <c r="A550" s="72"/>
      <c r="B550" s="73" t="s">
        <v>119</v>
      </c>
      <c r="C550" s="74" t="s">
        <v>495</v>
      </c>
      <c r="D550" s="75">
        <v>24</v>
      </c>
      <c r="E550" s="76" t="s">
        <v>11</v>
      </c>
      <c r="F550" s="17"/>
      <c r="G550" s="18"/>
      <c r="H550" s="48">
        <f t="shared" si="27"/>
        <v>0</v>
      </c>
    </row>
    <row r="551" spans="1:8" x14ac:dyDescent="0.25">
      <c r="A551" s="72"/>
      <c r="B551" s="73" t="s">
        <v>218</v>
      </c>
      <c r="C551" s="74" t="s">
        <v>496</v>
      </c>
      <c r="D551" s="75">
        <v>40</v>
      </c>
      <c r="E551" s="76" t="s">
        <v>11</v>
      </c>
      <c r="F551" s="17"/>
      <c r="G551" s="18"/>
      <c r="H551" s="48">
        <f t="shared" si="27"/>
        <v>0</v>
      </c>
    </row>
    <row r="552" spans="1:8" x14ac:dyDescent="0.25">
      <c r="A552" s="72"/>
      <c r="B552" s="73" t="s">
        <v>219</v>
      </c>
      <c r="C552" s="74" t="s">
        <v>497</v>
      </c>
      <c r="D552" s="75">
        <v>24</v>
      </c>
      <c r="E552" s="76" t="s">
        <v>11</v>
      </c>
      <c r="F552" s="17"/>
      <c r="G552" s="18"/>
      <c r="H552" s="48">
        <f t="shared" si="27"/>
        <v>0</v>
      </c>
    </row>
    <row r="553" spans="1:8" x14ac:dyDescent="0.25">
      <c r="A553" s="72"/>
      <c r="B553" s="73" t="s">
        <v>220</v>
      </c>
      <c r="C553" s="74" t="s">
        <v>498</v>
      </c>
      <c r="D553" s="75">
        <v>50</v>
      </c>
      <c r="E553" s="76" t="s">
        <v>18</v>
      </c>
      <c r="F553" s="17"/>
      <c r="G553" s="18"/>
      <c r="H553" s="48">
        <f t="shared" si="27"/>
        <v>0</v>
      </c>
    </row>
    <row r="554" spans="1:8" x14ac:dyDescent="0.25">
      <c r="A554" s="72"/>
      <c r="B554" s="73" t="s">
        <v>221</v>
      </c>
      <c r="C554" s="74" t="s">
        <v>499</v>
      </c>
      <c r="D554" s="75">
        <v>5</v>
      </c>
      <c r="E554" s="76" t="s">
        <v>11</v>
      </c>
      <c r="F554" s="17"/>
      <c r="G554" s="18"/>
      <c r="H554" s="48">
        <f t="shared" si="27"/>
        <v>0</v>
      </c>
    </row>
    <row r="555" spans="1:8" x14ac:dyDescent="0.25">
      <c r="A555" s="72"/>
      <c r="B555" s="73" t="s">
        <v>222</v>
      </c>
      <c r="C555" s="74" t="s">
        <v>500</v>
      </c>
      <c r="D555" s="75">
        <v>2</v>
      </c>
      <c r="E555" s="76" t="s">
        <v>11</v>
      </c>
      <c r="F555" s="17"/>
      <c r="G555" s="18"/>
      <c r="H555" s="48">
        <f t="shared" si="27"/>
        <v>0</v>
      </c>
    </row>
    <row r="556" spans="1:8" x14ac:dyDescent="0.25">
      <c r="A556" s="72"/>
      <c r="B556" s="73" t="s">
        <v>223</v>
      </c>
      <c r="C556" s="74" t="s">
        <v>483</v>
      </c>
      <c r="D556" s="75">
        <v>38</v>
      </c>
      <c r="E556" s="76" t="s">
        <v>18</v>
      </c>
      <c r="F556" s="17"/>
      <c r="G556" s="18"/>
      <c r="H556" s="48">
        <f t="shared" si="27"/>
        <v>0</v>
      </c>
    </row>
    <row r="557" spans="1:8" x14ac:dyDescent="0.25">
      <c r="A557" s="72"/>
      <c r="B557" s="73" t="s">
        <v>224</v>
      </c>
      <c r="C557" s="74" t="s">
        <v>501</v>
      </c>
      <c r="D557" s="75">
        <v>45</v>
      </c>
      <c r="E557" s="76" t="s">
        <v>18</v>
      </c>
      <c r="F557" s="17"/>
      <c r="G557" s="18"/>
      <c r="H557" s="48">
        <f t="shared" si="27"/>
        <v>0</v>
      </c>
    </row>
    <row r="558" spans="1:8" x14ac:dyDescent="0.25">
      <c r="A558" s="72"/>
      <c r="B558" s="73" t="s">
        <v>225</v>
      </c>
      <c r="C558" s="74" t="s">
        <v>502</v>
      </c>
      <c r="D558" s="75">
        <v>2</v>
      </c>
      <c r="E558" s="76" t="s">
        <v>102</v>
      </c>
      <c r="F558" s="17"/>
      <c r="G558" s="18"/>
      <c r="H558" s="48">
        <f t="shared" si="27"/>
        <v>0</v>
      </c>
    </row>
    <row r="559" spans="1:8" x14ac:dyDescent="0.25">
      <c r="A559" s="72"/>
      <c r="B559" s="73" t="s">
        <v>252</v>
      </c>
      <c r="C559" s="74" t="s">
        <v>503</v>
      </c>
      <c r="D559" s="75">
        <v>2</v>
      </c>
      <c r="E559" s="76" t="s">
        <v>102</v>
      </c>
      <c r="F559" s="17"/>
      <c r="G559" s="18"/>
      <c r="H559" s="48">
        <f t="shared" si="27"/>
        <v>0</v>
      </c>
    </row>
    <row r="560" spans="1:8" x14ac:dyDescent="0.25">
      <c r="A560" s="72"/>
      <c r="B560" s="73" t="s">
        <v>345</v>
      </c>
      <c r="C560" s="74" t="s">
        <v>504</v>
      </c>
      <c r="D560" s="75">
        <v>2</v>
      </c>
      <c r="E560" s="76" t="s">
        <v>102</v>
      </c>
      <c r="F560" s="17"/>
      <c r="G560" s="18"/>
      <c r="H560" s="48">
        <f t="shared" si="27"/>
        <v>0</v>
      </c>
    </row>
    <row r="561" spans="1:8" x14ac:dyDescent="0.25">
      <c r="A561" s="72"/>
      <c r="B561" s="73" t="s">
        <v>346</v>
      </c>
      <c r="C561" s="74" t="s">
        <v>505</v>
      </c>
      <c r="D561" s="75">
        <v>4</v>
      </c>
      <c r="E561" s="76" t="s">
        <v>102</v>
      </c>
      <c r="F561" s="17"/>
      <c r="G561" s="18"/>
      <c r="H561" s="48">
        <f t="shared" si="27"/>
        <v>0</v>
      </c>
    </row>
    <row r="562" spans="1:8" x14ac:dyDescent="0.25">
      <c r="A562" s="72"/>
      <c r="B562" s="73" t="s">
        <v>347</v>
      </c>
      <c r="C562" s="74" t="s">
        <v>506</v>
      </c>
      <c r="D562" s="75">
        <v>27</v>
      </c>
      <c r="E562" s="76" t="s">
        <v>18</v>
      </c>
      <c r="F562" s="17"/>
      <c r="G562" s="18"/>
      <c r="H562" s="48">
        <f t="shared" si="27"/>
        <v>0</v>
      </c>
    </row>
    <row r="563" spans="1:8" x14ac:dyDescent="0.25">
      <c r="A563" s="72"/>
      <c r="B563" s="73" t="s">
        <v>359</v>
      </c>
      <c r="C563" s="74" t="s">
        <v>507</v>
      </c>
      <c r="D563" s="75">
        <v>1</v>
      </c>
      <c r="E563" s="76" t="s">
        <v>102</v>
      </c>
      <c r="F563" s="17"/>
      <c r="G563" s="18"/>
      <c r="H563" s="48">
        <f t="shared" si="27"/>
        <v>0</v>
      </c>
    </row>
    <row r="564" spans="1:8" x14ac:dyDescent="0.25">
      <c r="A564" s="72"/>
      <c r="B564" s="73" t="s">
        <v>348</v>
      </c>
      <c r="C564" s="74" t="s">
        <v>508</v>
      </c>
      <c r="D564" s="75">
        <v>1</v>
      </c>
      <c r="E564" s="76" t="s">
        <v>102</v>
      </c>
      <c r="F564" s="17"/>
      <c r="G564" s="18"/>
      <c r="H564" s="48">
        <f t="shared" si="27"/>
        <v>0</v>
      </c>
    </row>
    <row r="565" spans="1:8" x14ac:dyDescent="0.25">
      <c r="A565" s="72"/>
      <c r="B565" s="73" t="s">
        <v>360</v>
      </c>
      <c r="C565" s="74" t="s">
        <v>509</v>
      </c>
      <c r="D565" s="75">
        <v>1920</v>
      </c>
      <c r="E565" s="76" t="s">
        <v>18</v>
      </c>
      <c r="F565" s="17"/>
      <c r="G565" s="18"/>
      <c r="H565" s="48">
        <f t="shared" si="27"/>
        <v>0</v>
      </c>
    </row>
    <row r="566" spans="1:8" x14ac:dyDescent="0.25">
      <c r="A566" s="72"/>
      <c r="B566" s="73" t="s">
        <v>349</v>
      </c>
      <c r="C566" s="74" t="s">
        <v>510</v>
      </c>
      <c r="D566" s="75">
        <v>71</v>
      </c>
      <c r="E566" s="76" t="s">
        <v>11</v>
      </c>
      <c r="F566" s="17"/>
      <c r="G566" s="18"/>
      <c r="H566" s="48">
        <f t="shared" si="27"/>
        <v>0</v>
      </c>
    </row>
    <row r="567" spans="1:8" x14ac:dyDescent="0.25">
      <c r="A567" s="72"/>
      <c r="B567" s="73" t="s">
        <v>350</v>
      </c>
      <c r="C567" s="74" t="s">
        <v>511</v>
      </c>
      <c r="D567" s="75">
        <v>71</v>
      </c>
      <c r="E567" s="76" t="s">
        <v>11</v>
      </c>
      <c r="F567" s="17"/>
      <c r="G567" s="18"/>
      <c r="H567" s="48">
        <f t="shared" si="27"/>
        <v>0</v>
      </c>
    </row>
    <row r="568" spans="1:8" x14ac:dyDescent="0.25">
      <c r="A568" s="72"/>
      <c r="B568" s="73" t="s">
        <v>351</v>
      </c>
      <c r="C568" s="74" t="s">
        <v>512</v>
      </c>
      <c r="D568" s="75">
        <v>1</v>
      </c>
      <c r="E568" s="76" t="s">
        <v>11</v>
      </c>
      <c r="F568" s="17"/>
      <c r="G568" s="18"/>
      <c r="H568" s="48">
        <f t="shared" si="27"/>
        <v>0</v>
      </c>
    </row>
    <row r="569" spans="1:8" x14ac:dyDescent="0.25">
      <c r="A569" s="72"/>
      <c r="B569" s="73" t="s">
        <v>352</v>
      </c>
      <c r="C569" s="74" t="s">
        <v>513</v>
      </c>
      <c r="D569" s="75">
        <v>3</v>
      </c>
      <c r="E569" s="76" t="s">
        <v>11</v>
      </c>
      <c r="F569" s="17"/>
      <c r="G569" s="18"/>
      <c r="H569" s="48">
        <f t="shared" si="27"/>
        <v>0</v>
      </c>
    </row>
    <row r="570" spans="1:8" x14ac:dyDescent="0.25">
      <c r="A570" s="72"/>
      <c r="B570" s="73" t="s">
        <v>353</v>
      </c>
      <c r="C570" s="74" t="s">
        <v>514</v>
      </c>
      <c r="D570" s="75">
        <v>2</v>
      </c>
      <c r="E570" s="76" t="s">
        <v>11</v>
      </c>
      <c r="F570" s="17"/>
      <c r="G570" s="18"/>
      <c r="H570" s="48">
        <f t="shared" si="27"/>
        <v>0</v>
      </c>
    </row>
    <row r="571" spans="1:8" x14ac:dyDescent="0.25">
      <c r="A571" s="72"/>
      <c r="B571" s="73" t="s">
        <v>354</v>
      </c>
      <c r="C571" s="74" t="s">
        <v>515</v>
      </c>
      <c r="D571" s="75">
        <v>11</v>
      </c>
      <c r="E571" s="76" t="s">
        <v>11</v>
      </c>
      <c r="F571" s="17"/>
      <c r="G571" s="18"/>
      <c r="H571" s="48">
        <f t="shared" si="27"/>
        <v>0</v>
      </c>
    </row>
    <row r="572" spans="1:8" x14ac:dyDescent="0.25">
      <c r="A572" s="72"/>
      <c r="B572" s="73" t="s">
        <v>355</v>
      </c>
      <c r="C572" s="74" t="s">
        <v>516</v>
      </c>
      <c r="D572" s="75">
        <v>1</v>
      </c>
      <c r="E572" s="76" t="s">
        <v>11</v>
      </c>
      <c r="F572" s="17"/>
      <c r="G572" s="18"/>
      <c r="H572" s="48">
        <f t="shared" si="27"/>
        <v>0</v>
      </c>
    </row>
    <row r="573" spans="1:8" x14ac:dyDescent="0.25">
      <c r="A573" s="185"/>
      <c r="B573" s="186">
        <v>3</v>
      </c>
      <c r="C573" s="187" t="s">
        <v>862</v>
      </c>
      <c r="D573" s="188"/>
      <c r="E573" s="189"/>
      <c r="F573" s="190"/>
      <c r="G573" s="190"/>
      <c r="H573" s="191"/>
    </row>
    <row r="574" spans="1:8" x14ac:dyDescent="0.25">
      <c r="A574" s="72"/>
      <c r="B574" s="73" t="s">
        <v>51</v>
      </c>
      <c r="C574" s="74" t="s">
        <v>863</v>
      </c>
      <c r="D574" s="75">
        <v>210</v>
      </c>
      <c r="E574" s="76" t="s">
        <v>18</v>
      </c>
      <c r="F574" s="17"/>
      <c r="G574" s="18"/>
      <c r="H574" s="48">
        <f t="shared" ref="H574:H590" si="28">SUM(F574:G574)*D574</f>
        <v>0</v>
      </c>
    </row>
    <row r="575" spans="1:8" x14ac:dyDescent="0.25">
      <c r="A575" s="72"/>
      <c r="B575" s="73" t="s">
        <v>52</v>
      </c>
      <c r="C575" s="74" t="s">
        <v>864</v>
      </c>
      <c r="D575" s="75">
        <v>10</v>
      </c>
      <c r="E575" s="76" t="s">
        <v>18</v>
      </c>
      <c r="F575" s="17"/>
      <c r="G575" s="18"/>
      <c r="H575" s="48">
        <f t="shared" si="28"/>
        <v>0</v>
      </c>
    </row>
    <row r="576" spans="1:8" x14ac:dyDescent="0.25">
      <c r="A576" s="72"/>
      <c r="B576" s="73" t="s">
        <v>53</v>
      </c>
      <c r="C576" s="74" t="s">
        <v>499</v>
      </c>
      <c r="D576" s="75">
        <v>2</v>
      </c>
      <c r="E576" s="76" t="s">
        <v>11</v>
      </c>
      <c r="F576" s="17"/>
      <c r="G576" s="18"/>
      <c r="H576" s="48">
        <f t="shared" si="28"/>
        <v>0</v>
      </c>
    </row>
    <row r="577" spans="1:8" x14ac:dyDescent="0.25">
      <c r="A577" s="72"/>
      <c r="B577" s="73" t="s">
        <v>103</v>
      </c>
      <c r="C577" s="74" t="s">
        <v>500</v>
      </c>
      <c r="D577" s="75">
        <v>4</v>
      </c>
      <c r="E577" s="76" t="s">
        <v>11</v>
      </c>
      <c r="F577" s="17"/>
      <c r="G577" s="18"/>
      <c r="H577" s="48">
        <f t="shared" si="28"/>
        <v>0</v>
      </c>
    </row>
    <row r="578" spans="1:8" x14ac:dyDescent="0.25">
      <c r="A578" s="72"/>
      <c r="B578" s="73" t="s">
        <v>261</v>
      </c>
      <c r="C578" s="74" t="s">
        <v>865</v>
      </c>
      <c r="D578" s="75">
        <v>4</v>
      </c>
      <c r="E578" s="76" t="s">
        <v>11</v>
      </c>
      <c r="F578" s="17"/>
      <c r="G578" s="18"/>
      <c r="H578" s="48">
        <f t="shared" si="28"/>
        <v>0</v>
      </c>
    </row>
    <row r="579" spans="1:8" x14ac:dyDescent="0.25">
      <c r="A579" s="72"/>
      <c r="B579" s="73" t="s">
        <v>263</v>
      </c>
      <c r="C579" s="74" t="s">
        <v>866</v>
      </c>
      <c r="D579" s="75">
        <v>10</v>
      </c>
      <c r="E579" s="76" t="s">
        <v>11</v>
      </c>
      <c r="F579" s="17"/>
      <c r="G579" s="18"/>
      <c r="H579" s="48">
        <f t="shared" si="28"/>
        <v>0</v>
      </c>
    </row>
    <row r="580" spans="1:8" x14ac:dyDescent="0.25">
      <c r="A580" s="72"/>
      <c r="B580" s="73" t="s">
        <v>265</v>
      </c>
      <c r="C580" s="74" t="s">
        <v>867</v>
      </c>
      <c r="D580" s="75">
        <v>10</v>
      </c>
      <c r="E580" s="76" t="s">
        <v>18</v>
      </c>
      <c r="F580" s="17"/>
      <c r="G580" s="18"/>
      <c r="H580" s="48">
        <f t="shared" si="28"/>
        <v>0</v>
      </c>
    </row>
    <row r="581" spans="1:8" x14ac:dyDescent="0.25">
      <c r="A581" s="72"/>
      <c r="B581" s="73" t="s">
        <v>267</v>
      </c>
      <c r="C581" s="74" t="s">
        <v>868</v>
      </c>
      <c r="D581" s="75">
        <v>4</v>
      </c>
      <c r="E581" s="76"/>
      <c r="F581" s="17"/>
      <c r="G581" s="18"/>
      <c r="H581" s="48">
        <f t="shared" si="28"/>
        <v>0</v>
      </c>
    </row>
    <row r="582" spans="1:8" x14ac:dyDescent="0.25">
      <c r="A582" s="72"/>
      <c r="B582" s="73" t="s">
        <v>269</v>
      </c>
      <c r="C582" s="74" t="s">
        <v>497</v>
      </c>
      <c r="D582" s="75">
        <v>4</v>
      </c>
      <c r="E582" s="76" t="s">
        <v>11</v>
      </c>
      <c r="F582" s="17"/>
      <c r="G582" s="18"/>
      <c r="H582" s="48">
        <f t="shared" si="28"/>
        <v>0</v>
      </c>
    </row>
    <row r="583" spans="1:8" x14ac:dyDescent="0.25">
      <c r="A583" s="72"/>
      <c r="B583" s="73" t="s">
        <v>271</v>
      </c>
      <c r="C583" s="74" t="s">
        <v>869</v>
      </c>
      <c r="D583" s="75">
        <v>100</v>
      </c>
      <c r="E583" s="76" t="s">
        <v>18</v>
      </c>
      <c r="F583" s="17"/>
      <c r="G583" s="18"/>
      <c r="H583" s="48">
        <f t="shared" si="28"/>
        <v>0</v>
      </c>
    </row>
    <row r="584" spans="1:8" ht="25.5" x14ac:dyDescent="0.25">
      <c r="A584" s="72"/>
      <c r="B584" s="73" t="s">
        <v>273</v>
      </c>
      <c r="C584" s="74" t="s">
        <v>870</v>
      </c>
      <c r="D584" s="75">
        <v>5</v>
      </c>
      <c r="E584" s="76" t="s">
        <v>11</v>
      </c>
      <c r="F584" s="17"/>
      <c r="G584" s="18"/>
      <c r="H584" s="48">
        <f t="shared" si="28"/>
        <v>0</v>
      </c>
    </row>
    <row r="585" spans="1:8" x14ac:dyDescent="0.25">
      <c r="A585" s="72"/>
      <c r="B585" s="73" t="s">
        <v>275</v>
      </c>
      <c r="C585" s="74" t="s">
        <v>871</v>
      </c>
      <c r="D585" s="75">
        <v>4</v>
      </c>
      <c r="E585" s="76" t="s">
        <v>11</v>
      </c>
      <c r="F585" s="17"/>
      <c r="G585" s="18"/>
      <c r="H585" s="48">
        <f t="shared" si="28"/>
        <v>0</v>
      </c>
    </row>
    <row r="586" spans="1:8" x14ac:dyDescent="0.25">
      <c r="A586" s="72"/>
      <c r="B586" s="73" t="s">
        <v>277</v>
      </c>
      <c r="C586" s="74" t="s">
        <v>872</v>
      </c>
      <c r="D586" s="75">
        <v>4</v>
      </c>
      <c r="E586" s="76" t="s">
        <v>11</v>
      </c>
      <c r="F586" s="17"/>
      <c r="G586" s="18"/>
      <c r="H586" s="48">
        <f t="shared" si="28"/>
        <v>0</v>
      </c>
    </row>
    <row r="587" spans="1:8" x14ac:dyDescent="0.25">
      <c r="A587" s="72"/>
      <c r="B587" s="73" t="s">
        <v>279</v>
      </c>
      <c r="C587" s="74" t="s">
        <v>873</v>
      </c>
      <c r="D587" s="75">
        <v>4</v>
      </c>
      <c r="E587" s="76" t="s">
        <v>11</v>
      </c>
      <c r="F587" s="17"/>
      <c r="G587" s="18"/>
      <c r="H587" s="48">
        <f t="shared" si="28"/>
        <v>0</v>
      </c>
    </row>
    <row r="588" spans="1:8" x14ac:dyDescent="0.25">
      <c r="A588" s="72"/>
      <c r="B588" s="73" t="s">
        <v>282</v>
      </c>
      <c r="C588" s="74" t="s">
        <v>874</v>
      </c>
      <c r="D588" s="75">
        <v>4</v>
      </c>
      <c r="E588" s="76" t="s">
        <v>11</v>
      </c>
      <c r="F588" s="17"/>
      <c r="G588" s="18"/>
      <c r="H588" s="48">
        <f t="shared" si="28"/>
        <v>0</v>
      </c>
    </row>
    <row r="589" spans="1:8" ht="25.5" x14ac:dyDescent="0.25">
      <c r="A589" s="72"/>
      <c r="B589" s="73" t="s">
        <v>284</v>
      </c>
      <c r="C589" s="74" t="s">
        <v>875</v>
      </c>
      <c r="D589" s="75">
        <v>4</v>
      </c>
      <c r="E589" s="76" t="s">
        <v>11</v>
      </c>
      <c r="F589" s="17"/>
      <c r="G589" s="18"/>
      <c r="H589" s="48">
        <f t="shared" si="28"/>
        <v>0</v>
      </c>
    </row>
    <row r="590" spans="1:8" x14ac:dyDescent="0.25">
      <c r="A590" s="72"/>
      <c r="B590" s="73" t="s">
        <v>286</v>
      </c>
      <c r="C590" s="74" t="s">
        <v>876</v>
      </c>
      <c r="D590" s="75">
        <v>4</v>
      </c>
      <c r="E590" s="76" t="s">
        <v>11</v>
      </c>
      <c r="F590" s="17"/>
      <c r="G590" s="18"/>
      <c r="H590" s="48">
        <f t="shared" si="28"/>
        <v>0</v>
      </c>
    </row>
    <row r="591" spans="1:8" x14ac:dyDescent="0.25">
      <c r="A591" s="192"/>
      <c r="B591" s="193"/>
      <c r="C591" s="194" t="s">
        <v>517</v>
      </c>
      <c r="D591" s="195"/>
      <c r="E591" s="196"/>
      <c r="F591" s="197">
        <f>SUMPRODUCT(F518:F590,D518:D590)</f>
        <v>0</v>
      </c>
      <c r="G591" s="197">
        <f>SUMPRODUCT(G518:G590,D518:D590)</f>
        <v>0</v>
      </c>
      <c r="H591" s="198">
        <f>SUM(H518:H590)</f>
        <v>0</v>
      </c>
    </row>
    <row r="592" spans="1:8" x14ac:dyDescent="0.25">
      <c r="A592" s="199"/>
      <c r="B592" s="200" t="s">
        <v>970</v>
      </c>
      <c r="C592" s="200" t="s">
        <v>518</v>
      </c>
      <c r="D592" s="201"/>
      <c r="E592" s="202"/>
      <c r="F592" s="203"/>
      <c r="G592" s="203"/>
      <c r="H592" s="204"/>
    </row>
    <row r="593" spans="1:8" x14ac:dyDescent="0.25">
      <c r="A593" s="185"/>
      <c r="B593" s="186">
        <v>1</v>
      </c>
      <c r="C593" s="187" t="s">
        <v>519</v>
      </c>
      <c r="D593" s="188"/>
      <c r="E593" s="189"/>
      <c r="F593" s="190"/>
      <c r="G593" s="190"/>
      <c r="H593" s="191"/>
    </row>
    <row r="594" spans="1:8" x14ac:dyDescent="0.25">
      <c r="A594" s="72"/>
      <c r="B594" s="73" t="s">
        <v>13</v>
      </c>
      <c r="C594" s="74" t="s">
        <v>520</v>
      </c>
      <c r="D594" s="75">
        <v>55</v>
      </c>
      <c r="E594" s="76" t="s">
        <v>18</v>
      </c>
      <c r="F594" s="17"/>
      <c r="G594" s="18"/>
      <c r="H594" s="48">
        <f t="shared" ref="H594:H607" si="29">SUM(F594:G594)*D594</f>
        <v>0</v>
      </c>
    </row>
    <row r="595" spans="1:8" x14ac:dyDescent="0.25">
      <c r="A595" s="72"/>
      <c r="B595" s="73" t="s">
        <v>15</v>
      </c>
      <c r="C595" s="74" t="s">
        <v>521</v>
      </c>
      <c r="D595" s="75">
        <v>20</v>
      </c>
      <c r="E595" s="76" t="s">
        <v>18</v>
      </c>
      <c r="F595" s="17"/>
      <c r="G595" s="18"/>
      <c r="H595" s="48">
        <f t="shared" si="29"/>
        <v>0</v>
      </c>
    </row>
    <row r="596" spans="1:8" x14ac:dyDescent="0.25">
      <c r="A596" s="72"/>
      <c r="B596" s="73" t="s">
        <v>17</v>
      </c>
      <c r="C596" s="74" t="s">
        <v>522</v>
      </c>
      <c r="D596" s="75">
        <v>180</v>
      </c>
      <c r="E596" s="76" t="s">
        <v>18</v>
      </c>
      <c r="F596" s="17"/>
      <c r="G596" s="18"/>
      <c r="H596" s="48">
        <f t="shared" si="29"/>
        <v>0</v>
      </c>
    </row>
    <row r="597" spans="1:8" x14ac:dyDescent="0.25">
      <c r="A597" s="72"/>
      <c r="B597" s="73" t="s">
        <v>19</v>
      </c>
      <c r="C597" s="74" t="s">
        <v>498</v>
      </c>
      <c r="D597" s="75">
        <v>39</v>
      </c>
      <c r="E597" s="76" t="s">
        <v>18</v>
      </c>
      <c r="F597" s="17"/>
      <c r="G597" s="18"/>
      <c r="H597" s="48">
        <f t="shared" si="29"/>
        <v>0</v>
      </c>
    </row>
    <row r="598" spans="1:8" x14ac:dyDescent="0.25">
      <c r="A598" s="72"/>
      <c r="B598" s="73" t="s">
        <v>20</v>
      </c>
      <c r="C598" s="74" t="s">
        <v>499</v>
      </c>
      <c r="D598" s="75">
        <v>7</v>
      </c>
      <c r="E598" s="76" t="s">
        <v>11</v>
      </c>
      <c r="F598" s="17"/>
      <c r="G598" s="18"/>
      <c r="H598" s="48">
        <f t="shared" si="29"/>
        <v>0</v>
      </c>
    </row>
    <row r="599" spans="1:8" x14ac:dyDescent="0.25">
      <c r="A599" s="72"/>
      <c r="B599" s="73" t="s">
        <v>21</v>
      </c>
      <c r="C599" s="74" t="s">
        <v>493</v>
      </c>
      <c r="D599" s="75">
        <v>5</v>
      </c>
      <c r="E599" s="76" t="s">
        <v>18</v>
      </c>
      <c r="F599" s="17"/>
      <c r="G599" s="18"/>
      <c r="H599" s="48">
        <f t="shared" si="29"/>
        <v>0</v>
      </c>
    </row>
    <row r="600" spans="1:8" x14ac:dyDescent="0.25">
      <c r="A600" s="72"/>
      <c r="B600" s="73" t="s">
        <v>22</v>
      </c>
      <c r="C600" s="74" t="s">
        <v>495</v>
      </c>
      <c r="D600" s="75">
        <v>2</v>
      </c>
      <c r="E600" s="76" t="s">
        <v>11</v>
      </c>
      <c r="F600" s="17"/>
      <c r="G600" s="18"/>
      <c r="H600" s="48">
        <f t="shared" si="29"/>
        <v>0</v>
      </c>
    </row>
    <row r="601" spans="1:8" x14ac:dyDescent="0.25">
      <c r="A601" s="72"/>
      <c r="B601" s="73" t="s">
        <v>23</v>
      </c>
      <c r="C601" s="74" t="s">
        <v>877</v>
      </c>
      <c r="D601" s="75">
        <v>1</v>
      </c>
      <c r="E601" s="76" t="s">
        <v>11</v>
      </c>
      <c r="F601" s="17"/>
      <c r="G601" s="18"/>
      <c r="H601" s="48">
        <f t="shared" si="29"/>
        <v>0</v>
      </c>
    </row>
    <row r="602" spans="1:8" x14ac:dyDescent="0.25">
      <c r="A602" s="72"/>
      <c r="B602" s="73" t="s">
        <v>24</v>
      </c>
      <c r="C602" s="74" t="s">
        <v>514</v>
      </c>
      <c r="D602" s="75">
        <v>2</v>
      </c>
      <c r="E602" s="76" t="s">
        <v>11</v>
      </c>
      <c r="F602" s="17"/>
      <c r="G602" s="18"/>
      <c r="H602" s="48">
        <f t="shared" si="29"/>
        <v>0</v>
      </c>
    </row>
    <row r="603" spans="1:8" x14ac:dyDescent="0.25">
      <c r="A603" s="72"/>
      <c r="B603" s="73" t="s">
        <v>25</v>
      </c>
      <c r="C603" s="74" t="s">
        <v>515</v>
      </c>
      <c r="D603" s="75">
        <v>3</v>
      </c>
      <c r="E603" s="76" t="s">
        <v>11</v>
      </c>
      <c r="F603" s="17"/>
      <c r="G603" s="18"/>
      <c r="H603" s="48">
        <f t="shared" si="29"/>
        <v>0</v>
      </c>
    </row>
    <row r="604" spans="1:8" x14ac:dyDescent="0.25">
      <c r="A604" s="72"/>
      <c r="B604" s="73" t="s">
        <v>26</v>
      </c>
      <c r="C604" s="74" t="s">
        <v>523</v>
      </c>
      <c r="D604" s="75">
        <v>1</v>
      </c>
      <c r="E604" s="76" t="s">
        <v>11</v>
      </c>
      <c r="F604" s="17"/>
      <c r="G604" s="18"/>
      <c r="H604" s="48">
        <f t="shared" si="29"/>
        <v>0</v>
      </c>
    </row>
    <row r="605" spans="1:8" x14ac:dyDescent="0.25">
      <c r="A605" s="72"/>
      <c r="B605" s="73" t="s">
        <v>27</v>
      </c>
      <c r="C605" s="74" t="s">
        <v>524</v>
      </c>
      <c r="D605" s="75">
        <v>1</v>
      </c>
      <c r="E605" s="76" t="s">
        <v>11</v>
      </c>
      <c r="F605" s="17"/>
      <c r="G605" s="18"/>
      <c r="H605" s="48">
        <f t="shared" si="29"/>
        <v>0</v>
      </c>
    </row>
    <row r="606" spans="1:8" x14ac:dyDescent="0.25">
      <c r="A606" s="72"/>
      <c r="B606" s="73" t="s">
        <v>28</v>
      </c>
      <c r="C606" s="74" t="s">
        <v>525</v>
      </c>
      <c r="D606" s="75">
        <v>12</v>
      </c>
      <c r="E606" s="76" t="s">
        <v>11</v>
      </c>
      <c r="F606" s="17"/>
      <c r="G606" s="18"/>
      <c r="H606" s="48">
        <f t="shared" si="29"/>
        <v>0</v>
      </c>
    </row>
    <row r="607" spans="1:8" x14ac:dyDescent="0.25">
      <c r="A607" s="72"/>
      <c r="B607" s="73" t="s">
        <v>29</v>
      </c>
      <c r="C607" s="74" t="s">
        <v>526</v>
      </c>
      <c r="D607" s="75">
        <v>2</v>
      </c>
      <c r="E607" s="76" t="s">
        <v>11</v>
      </c>
      <c r="F607" s="17"/>
      <c r="G607" s="18"/>
      <c r="H607" s="48">
        <f t="shared" si="29"/>
        <v>0</v>
      </c>
    </row>
    <row r="608" spans="1:8" x14ac:dyDescent="0.25">
      <c r="A608" s="192"/>
      <c r="B608" s="193"/>
      <c r="C608" s="194" t="s">
        <v>527</v>
      </c>
      <c r="D608" s="195"/>
      <c r="E608" s="196"/>
      <c r="F608" s="197">
        <f>SUMPRODUCT(F594:F607,D594:D607)</f>
        <v>0</v>
      </c>
      <c r="G608" s="197">
        <f>SUMPRODUCT(G594:G607,D594:D607)</f>
        <v>0</v>
      </c>
      <c r="H608" s="198">
        <f>SUM(H594:H607)</f>
        <v>0</v>
      </c>
    </row>
    <row r="609" spans="1:8" x14ac:dyDescent="0.25">
      <c r="A609" s="199"/>
      <c r="B609" s="200" t="s">
        <v>971</v>
      </c>
      <c r="C609" s="200" t="s">
        <v>528</v>
      </c>
      <c r="D609" s="201"/>
      <c r="E609" s="202"/>
      <c r="F609" s="203"/>
      <c r="G609" s="203"/>
      <c r="H609" s="204"/>
    </row>
    <row r="610" spans="1:8" x14ac:dyDescent="0.25">
      <c r="A610" s="185"/>
      <c r="B610" s="186">
        <v>1</v>
      </c>
      <c r="C610" s="187" t="s">
        <v>529</v>
      </c>
      <c r="D610" s="188"/>
      <c r="E610" s="189"/>
      <c r="F610" s="190"/>
      <c r="G610" s="190"/>
      <c r="H610" s="191"/>
    </row>
    <row r="611" spans="1:8" x14ac:dyDescent="0.25">
      <c r="A611" s="72"/>
      <c r="B611" s="73" t="s">
        <v>13</v>
      </c>
      <c r="C611" s="74" t="s">
        <v>530</v>
      </c>
      <c r="D611" s="75">
        <v>1</v>
      </c>
      <c r="E611" s="76" t="s">
        <v>11</v>
      </c>
      <c r="F611" s="17"/>
      <c r="G611" s="18"/>
      <c r="H611" s="48">
        <f t="shared" ref="H611:H621" si="30">SUM(F611:G611)*D611</f>
        <v>0</v>
      </c>
    </row>
    <row r="612" spans="1:8" x14ac:dyDescent="0.25">
      <c r="A612" s="72"/>
      <c r="B612" s="73" t="s">
        <v>15</v>
      </c>
      <c r="C612" s="74" t="s">
        <v>506</v>
      </c>
      <c r="D612" s="75">
        <v>54</v>
      </c>
      <c r="E612" s="76" t="s">
        <v>18</v>
      </c>
      <c r="F612" s="17"/>
      <c r="G612" s="18"/>
      <c r="H612" s="48">
        <f t="shared" si="30"/>
        <v>0</v>
      </c>
    </row>
    <row r="613" spans="1:8" x14ac:dyDescent="0.25">
      <c r="A613" s="72"/>
      <c r="B613" s="73" t="s">
        <v>17</v>
      </c>
      <c r="C613" s="74" t="s">
        <v>507</v>
      </c>
      <c r="D613" s="75">
        <v>2</v>
      </c>
      <c r="E613" s="76" t="s">
        <v>102</v>
      </c>
      <c r="F613" s="17"/>
      <c r="G613" s="18"/>
      <c r="H613" s="48">
        <f t="shared" si="30"/>
        <v>0</v>
      </c>
    </row>
    <row r="614" spans="1:8" x14ac:dyDescent="0.25">
      <c r="A614" s="72"/>
      <c r="B614" s="73" t="s">
        <v>19</v>
      </c>
      <c r="C614" s="74" t="s">
        <v>531</v>
      </c>
      <c r="D614" s="75">
        <v>1</v>
      </c>
      <c r="E614" s="76" t="s">
        <v>102</v>
      </c>
      <c r="F614" s="17"/>
      <c r="G614" s="18"/>
      <c r="H614" s="48">
        <f t="shared" si="30"/>
        <v>0</v>
      </c>
    </row>
    <row r="615" spans="1:8" x14ac:dyDescent="0.25">
      <c r="A615" s="72"/>
      <c r="B615" s="73" t="s">
        <v>20</v>
      </c>
      <c r="C615" s="74" t="s">
        <v>498</v>
      </c>
      <c r="D615" s="75">
        <v>120</v>
      </c>
      <c r="E615" s="76" t="s">
        <v>18</v>
      </c>
      <c r="F615" s="17"/>
      <c r="G615" s="18"/>
      <c r="H615" s="48">
        <f t="shared" si="30"/>
        <v>0</v>
      </c>
    </row>
    <row r="616" spans="1:8" x14ac:dyDescent="0.25">
      <c r="A616" s="72"/>
      <c r="B616" s="73" t="s">
        <v>21</v>
      </c>
      <c r="C616" s="74" t="s">
        <v>499</v>
      </c>
      <c r="D616" s="75">
        <v>66</v>
      </c>
      <c r="E616" s="76" t="s">
        <v>11</v>
      </c>
      <c r="F616" s="17"/>
      <c r="G616" s="18"/>
      <c r="H616" s="48">
        <f t="shared" si="30"/>
        <v>0</v>
      </c>
    </row>
    <row r="617" spans="1:8" x14ac:dyDescent="0.25">
      <c r="A617" s="72"/>
      <c r="B617" s="73" t="s">
        <v>22</v>
      </c>
      <c r="C617" s="74" t="s">
        <v>453</v>
      </c>
      <c r="D617" s="75">
        <v>2</v>
      </c>
      <c r="E617" s="76" t="s">
        <v>11</v>
      </c>
      <c r="F617" s="17"/>
      <c r="G617" s="18"/>
      <c r="H617" s="48">
        <f t="shared" si="30"/>
        <v>0</v>
      </c>
    </row>
    <row r="618" spans="1:8" x14ac:dyDescent="0.25">
      <c r="A618" s="72"/>
      <c r="B618" s="73" t="s">
        <v>23</v>
      </c>
      <c r="C618" s="74" t="s">
        <v>493</v>
      </c>
      <c r="D618" s="75">
        <v>21</v>
      </c>
      <c r="E618" s="76" t="s">
        <v>18</v>
      </c>
      <c r="F618" s="17"/>
      <c r="G618" s="18"/>
      <c r="H618" s="48">
        <f t="shared" si="30"/>
        <v>0</v>
      </c>
    </row>
    <row r="619" spans="1:8" x14ac:dyDescent="0.25">
      <c r="A619" s="72"/>
      <c r="B619" s="73" t="s">
        <v>24</v>
      </c>
      <c r="C619" s="74" t="s">
        <v>495</v>
      </c>
      <c r="D619" s="75">
        <v>3</v>
      </c>
      <c r="E619" s="76" t="s">
        <v>11</v>
      </c>
      <c r="F619" s="17"/>
      <c r="G619" s="18"/>
      <c r="H619" s="48">
        <f t="shared" si="30"/>
        <v>0</v>
      </c>
    </row>
    <row r="620" spans="1:8" ht="25.5" x14ac:dyDescent="0.25">
      <c r="A620" s="72"/>
      <c r="B620" s="73" t="s">
        <v>25</v>
      </c>
      <c r="C620" s="74" t="s">
        <v>532</v>
      </c>
      <c r="D620" s="75">
        <v>1</v>
      </c>
      <c r="E620" s="76" t="s">
        <v>11</v>
      </c>
      <c r="F620" s="17"/>
      <c r="G620" s="18"/>
      <c r="H620" s="48">
        <f t="shared" si="30"/>
        <v>0</v>
      </c>
    </row>
    <row r="621" spans="1:8" x14ac:dyDescent="0.25">
      <c r="A621" s="72"/>
      <c r="B621" s="73" t="s">
        <v>26</v>
      </c>
      <c r="C621" s="74" t="s">
        <v>533</v>
      </c>
      <c r="D621" s="75">
        <v>1</v>
      </c>
      <c r="E621" s="76" t="s">
        <v>66</v>
      </c>
      <c r="F621" s="17"/>
      <c r="G621" s="18"/>
      <c r="H621" s="48">
        <f t="shared" si="30"/>
        <v>0</v>
      </c>
    </row>
    <row r="622" spans="1:8" x14ac:dyDescent="0.25">
      <c r="A622" s="192"/>
      <c r="B622" s="193"/>
      <c r="C622" s="194" t="s">
        <v>534</v>
      </c>
      <c r="D622" s="195"/>
      <c r="E622" s="196"/>
      <c r="F622" s="197">
        <f>SUMPRODUCT(F611:F621,D611:D621)</f>
        <v>0</v>
      </c>
      <c r="G622" s="197">
        <f>SUMPRODUCT(G611:G621,D611:D621)</f>
        <v>0</v>
      </c>
      <c r="H622" s="198">
        <f>SUM(H611:H621)</f>
        <v>0</v>
      </c>
    </row>
    <row r="623" spans="1:8" x14ac:dyDescent="0.25">
      <c r="A623" s="199"/>
      <c r="B623" s="200" t="s">
        <v>972</v>
      </c>
      <c r="C623" s="200" t="s">
        <v>535</v>
      </c>
      <c r="D623" s="201"/>
      <c r="E623" s="202"/>
      <c r="F623" s="203"/>
      <c r="G623" s="203"/>
      <c r="H623" s="204"/>
    </row>
    <row r="624" spans="1:8" x14ac:dyDescent="0.25">
      <c r="A624" s="185"/>
      <c r="B624" s="186">
        <v>1</v>
      </c>
      <c r="C624" s="187" t="s">
        <v>536</v>
      </c>
      <c r="D624" s="188"/>
      <c r="E624" s="189"/>
      <c r="F624" s="190"/>
      <c r="G624" s="190"/>
      <c r="H624" s="191"/>
    </row>
    <row r="625" spans="1:12" x14ac:dyDescent="0.25">
      <c r="A625" s="72"/>
      <c r="B625" s="73" t="s">
        <v>13</v>
      </c>
      <c r="C625" s="74" t="s">
        <v>498</v>
      </c>
      <c r="D625" s="75">
        <v>65</v>
      </c>
      <c r="E625" s="76" t="s">
        <v>18</v>
      </c>
      <c r="F625" s="17"/>
      <c r="G625" s="18"/>
      <c r="H625" s="48">
        <f t="shared" ref="H625:H636" si="31">SUM(F625:G625)*D625</f>
        <v>0</v>
      </c>
    </row>
    <row r="626" spans="1:12" x14ac:dyDescent="0.25">
      <c r="A626" s="72"/>
      <c r="B626" s="73" t="s">
        <v>15</v>
      </c>
      <c r="C626" s="74" t="s">
        <v>499</v>
      </c>
      <c r="D626" s="75">
        <v>18</v>
      </c>
      <c r="E626" s="76" t="s">
        <v>11</v>
      </c>
      <c r="F626" s="17"/>
      <c r="G626" s="18"/>
      <c r="H626" s="48">
        <f t="shared" si="31"/>
        <v>0</v>
      </c>
    </row>
    <row r="627" spans="1:12" x14ac:dyDescent="0.25">
      <c r="A627" s="72"/>
      <c r="B627" s="73" t="s">
        <v>17</v>
      </c>
      <c r="C627" s="74" t="s">
        <v>493</v>
      </c>
      <c r="D627" s="75">
        <v>12</v>
      </c>
      <c r="E627" s="76" t="s">
        <v>18</v>
      </c>
      <c r="F627" s="17"/>
      <c r="G627" s="18"/>
      <c r="H627" s="48">
        <f t="shared" si="31"/>
        <v>0</v>
      </c>
    </row>
    <row r="628" spans="1:12" x14ac:dyDescent="0.25">
      <c r="A628" s="72"/>
      <c r="B628" s="73" t="s">
        <v>19</v>
      </c>
      <c r="C628" s="74" t="s">
        <v>878</v>
      </c>
      <c r="D628" s="75">
        <v>1</v>
      </c>
      <c r="E628" s="76" t="s">
        <v>11</v>
      </c>
      <c r="F628" s="17"/>
      <c r="G628" s="18"/>
      <c r="H628" s="48">
        <f t="shared" si="31"/>
        <v>0</v>
      </c>
    </row>
    <row r="629" spans="1:12" x14ac:dyDescent="0.25">
      <c r="A629" s="72"/>
      <c r="B629" s="73" t="s">
        <v>20</v>
      </c>
      <c r="C629" s="74" t="s">
        <v>537</v>
      </c>
      <c r="D629" s="75">
        <v>1</v>
      </c>
      <c r="E629" s="76" t="s">
        <v>11</v>
      </c>
      <c r="F629" s="17"/>
      <c r="G629" s="18"/>
      <c r="H629" s="48">
        <f t="shared" si="31"/>
        <v>0</v>
      </c>
    </row>
    <row r="630" spans="1:12" x14ac:dyDescent="0.25">
      <c r="A630" s="72"/>
      <c r="B630" s="73" t="s">
        <v>21</v>
      </c>
      <c r="C630" s="74" t="s">
        <v>538</v>
      </c>
      <c r="D630" s="75">
        <v>3</v>
      </c>
      <c r="E630" s="76" t="s">
        <v>11</v>
      </c>
      <c r="F630" s="17"/>
      <c r="G630" s="18"/>
      <c r="H630" s="48">
        <f t="shared" si="31"/>
        <v>0</v>
      </c>
    </row>
    <row r="631" spans="1:12" x14ac:dyDescent="0.25">
      <c r="A631" s="72"/>
      <c r="B631" s="73" t="s">
        <v>22</v>
      </c>
      <c r="C631" s="74" t="s">
        <v>539</v>
      </c>
      <c r="D631" s="75">
        <v>1</v>
      </c>
      <c r="E631" s="76" t="s">
        <v>11</v>
      </c>
      <c r="F631" s="17"/>
      <c r="G631" s="18"/>
      <c r="H631" s="48">
        <f t="shared" si="31"/>
        <v>0</v>
      </c>
    </row>
    <row r="632" spans="1:12" x14ac:dyDescent="0.25">
      <c r="A632" s="72"/>
      <c r="B632" s="73" t="s">
        <v>23</v>
      </c>
      <c r="C632" s="74" t="s">
        <v>540</v>
      </c>
      <c r="D632" s="75">
        <v>520</v>
      </c>
      <c r="E632" s="76" t="s">
        <v>18</v>
      </c>
      <c r="F632" s="17"/>
      <c r="G632" s="18"/>
      <c r="H632" s="48">
        <f t="shared" si="31"/>
        <v>0</v>
      </c>
    </row>
    <row r="633" spans="1:12" x14ac:dyDescent="0.25">
      <c r="A633" s="72"/>
      <c r="B633" s="73" t="s">
        <v>24</v>
      </c>
      <c r="C633" s="74" t="s">
        <v>879</v>
      </c>
      <c r="D633" s="75">
        <v>3</v>
      </c>
      <c r="E633" s="76" t="s">
        <v>11</v>
      </c>
      <c r="F633" s="17"/>
      <c r="G633" s="18"/>
      <c r="H633" s="48">
        <f t="shared" si="31"/>
        <v>0</v>
      </c>
    </row>
    <row r="634" spans="1:12" x14ac:dyDescent="0.25">
      <c r="A634" s="72"/>
      <c r="B634" s="73" t="s">
        <v>25</v>
      </c>
      <c r="C634" s="74" t="s">
        <v>880</v>
      </c>
      <c r="D634" s="75">
        <v>4.5</v>
      </c>
      <c r="E634" s="76" t="s">
        <v>18</v>
      </c>
      <c r="F634" s="17"/>
      <c r="G634" s="18"/>
      <c r="H634" s="48">
        <f t="shared" si="31"/>
        <v>0</v>
      </c>
    </row>
    <row r="635" spans="1:12" x14ac:dyDescent="0.25">
      <c r="A635" s="72"/>
      <c r="B635" s="73" t="s">
        <v>26</v>
      </c>
      <c r="C635" s="74" t="s">
        <v>541</v>
      </c>
      <c r="D635" s="75">
        <v>18</v>
      </c>
      <c r="E635" s="76" t="s">
        <v>11</v>
      </c>
      <c r="F635" s="17"/>
      <c r="G635" s="18"/>
      <c r="H635" s="48">
        <f t="shared" si="31"/>
        <v>0</v>
      </c>
    </row>
    <row r="636" spans="1:12" x14ac:dyDescent="0.25">
      <c r="A636" s="72"/>
      <c r="B636" s="73" t="s">
        <v>27</v>
      </c>
      <c r="C636" s="74" t="s">
        <v>542</v>
      </c>
      <c r="D636" s="75">
        <v>16</v>
      </c>
      <c r="E636" s="76" t="s">
        <v>11</v>
      </c>
      <c r="F636" s="17"/>
      <c r="G636" s="18"/>
      <c r="H636" s="48">
        <f t="shared" si="31"/>
        <v>0</v>
      </c>
    </row>
    <row r="637" spans="1:12" x14ac:dyDescent="0.25">
      <c r="A637" s="192"/>
      <c r="B637" s="193"/>
      <c r="C637" s="194" t="s">
        <v>543</v>
      </c>
      <c r="D637" s="195"/>
      <c r="E637" s="196"/>
      <c r="F637" s="197">
        <f>SUMPRODUCT(F625:F636,D625:D636)</f>
        <v>0</v>
      </c>
      <c r="G637" s="197">
        <f>SUMPRODUCT(G625:G636,D625:D636)</f>
        <v>0</v>
      </c>
      <c r="H637" s="198">
        <f>SUM(H625:H636)</f>
        <v>0</v>
      </c>
    </row>
    <row r="638" spans="1:12" x14ac:dyDescent="0.25">
      <c r="A638" s="199"/>
      <c r="B638" s="200" t="s">
        <v>973</v>
      </c>
      <c r="C638" s="200" t="s">
        <v>544</v>
      </c>
      <c r="D638" s="201"/>
      <c r="E638" s="202"/>
      <c r="F638" s="203"/>
      <c r="G638" s="203"/>
      <c r="H638" s="204"/>
    </row>
    <row r="639" spans="1:12" x14ac:dyDescent="0.25">
      <c r="A639" s="72"/>
      <c r="B639" s="73">
        <v>1</v>
      </c>
      <c r="C639" s="74" t="s">
        <v>545</v>
      </c>
      <c r="D639" s="75">
        <v>9</v>
      </c>
      <c r="E639" s="76" t="s">
        <v>11</v>
      </c>
      <c r="F639" s="17"/>
      <c r="G639" s="18"/>
      <c r="H639" s="48">
        <f t="shared" ref="H639:H641" si="32">SUM(F639:G639)*D639</f>
        <v>0</v>
      </c>
      <c r="L639" s="13"/>
    </row>
    <row r="640" spans="1:12" x14ac:dyDescent="0.25">
      <c r="A640" s="72"/>
      <c r="B640" s="73">
        <v>2</v>
      </c>
      <c r="C640" s="74" t="s">
        <v>546</v>
      </c>
      <c r="D640" s="75">
        <v>73</v>
      </c>
      <c r="E640" s="76" t="s">
        <v>11</v>
      </c>
      <c r="F640" s="78" t="s">
        <v>14</v>
      </c>
      <c r="G640" s="18"/>
      <c r="H640" s="48">
        <f t="shared" si="32"/>
        <v>0</v>
      </c>
    </row>
    <row r="641" spans="1:9" x14ac:dyDescent="0.25">
      <c r="A641" s="72"/>
      <c r="B641" s="73">
        <v>3</v>
      </c>
      <c r="C641" s="74" t="s">
        <v>547</v>
      </c>
      <c r="D641" s="75">
        <v>16</v>
      </c>
      <c r="E641" s="76" t="s">
        <v>11</v>
      </c>
      <c r="F641" s="78" t="s">
        <v>14</v>
      </c>
      <c r="G641" s="18"/>
      <c r="H641" s="48">
        <f t="shared" si="32"/>
        <v>0</v>
      </c>
    </row>
    <row r="642" spans="1:9" ht="15.75" thickBot="1" x14ac:dyDescent="0.3">
      <c r="A642" s="205"/>
      <c r="B642" s="206"/>
      <c r="C642" s="207" t="s">
        <v>548</v>
      </c>
      <c r="D642" s="208"/>
      <c r="E642" s="209"/>
      <c r="F642" s="210">
        <f>SUMPRODUCT(F639:F641,D639:D641)</f>
        <v>0</v>
      </c>
      <c r="G642" s="210">
        <f>SUMPRODUCT(G639:G641,D639:D641)</f>
        <v>0</v>
      </c>
      <c r="H642" s="211">
        <f>SUM(H639:H641)</f>
        <v>0</v>
      </c>
    </row>
    <row r="643" spans="1:9" ht="15.75" thickBot="1" x14ac:dyDescent="0.3">
      <c r="A643" s="171"/>
      <c r="B643" s="172"/>
      <c r="C643" s="173" t="s">
        <v>591</v>
      </c>
      <c r="D643" s="174"/>
      <c r="E643" s="175"/>
      <c r="F643" s="176">
        <f>F642+F637+F622+F608+F591+F515</f>
        <v>0</v>
      </c>
      <c r="G643" s="177">
        <f>G642+G637+G622+G608+G591+G515</f>
        <v>0</v>
      </c>
      <c r="H643" s="178">
        <f>H642+H637+H622+H608+H591+H515</f>
        <v>0</v>
      </c>
    </row>
    <row r="644" spans="1:9" ht="15.75" thickBot="1" x14ac:dyDescent="0.3">
      <c r="A644" s="212"/>
      <c r="B644" s="213"/>
      <c r="C644" s="214" t="s">
        <v>163</v>
      </c>
      <c r="D644" s="215"/>
      <c r="E644" s="215"/>
      <c r="F644" s="216">
        <f>F643+F408+F327</f>
        <v>0</v>
      </c>
      <c r="G644" s="216">
        <f>G643+G408+G327</f>
        <v>0</v>
      </c>
      <c r="H644" s="217">
        <f>H643+H408+H327</f>
        <v>0</v>
      </c>
    </row>
    <row r="647" spans="1:9" x14ac:dyDescent="0.25">
      <c r="I647" s="218"/>
    </row>
  </sheetData>
  <sheetProtection algorithmName="SHA-512" hashValue="K2kc27VFzsPhZ6My92qogijuH7i/4hc7bPLu2VcuF0U7MhnqWt4R56Wo391+S6Qj840dyiGA9yR1ZzRlNflhRw==" saltValue="c2dpYJ17DpAAn2kgpJhRug==" spinCount="100000" sheet="1" objects="1" scenarios="1"/>
  <mergeCells count="29">
    <mergeCell ref="C61:H61"/>
    <mergeCell ref="C217:H217"/>
    <mergeCell ref="C231:H231"/>
    <mergeCell ref="C280:H280"/>
    <mergeCell ref="C176:H176"/>
    <mergeCell ref="C63:H63"/>
    <mergeCell ref="C71:H71"/>
    <mergeCell ref="C73:H73"/>
    <mergeCell ref="C102:H102"/>
    <mergeCell ref="C202:H202"/>
    <mergeCell ref="C112:H112"/>
    <mergeCell ref="C166:H166"/>
    <mergeCell ref="C97:H97"/>
    <mergeCell ref="C48:H48"/>
    <mergeCell ref="C44:H44"/>
    <mergeCell ref="G1:H2"/>
    <mergeCell ref="A3:H3"/>
    <mergeCell ref="A4:H4"/>
    <mergeCell ref="A5:H5"/>
    <mergeCell ref="A6:H6"/>
    <mergeCell ref="A1:F2"/>
    <mergeCell ref="A7:H7"/>
    <mergeCell ref="A8:H8"/>
    <mergeCell ref="F9:G9"/>
    <mergeCell ref="C13:H13"/>
    <mergeCell ref="C27:H27"/>
    <mergeCell ref="C9:C10"/>
    <mergeCell ref="A9:A10"/>
    <mergeCell ref="B9:B10"/>
  </mergeCells>
  <hyperlinks>
    <hyperlink ref="D316"/>
    <hyperlink ref="C316" display="          - tomada 2P+T c/ universal"/>
    <hyperlink ref="C326" display="          - tomada 2P+T c/ universal"/>
    <hyperlink ref="D326"/>
  </hyperlinks>
  <printOptions horizontalCentered="1"/>
  <pageMargins left="0.51181102362204722" right="0.51181102362204722" top="0.86614173228346458" bottom="0.78740157480314965" header="0.31496062992125984" footer="0.31496062992125984"/>
  <pageSetup paperSize="9" scale="97" orientation="landscape" r:id="rId1"/>
  <headerFooter>
    <oddHeader xml:space="preserve">&amp;L&amp;G
&amp;RFOLHA &amp;P/&amp;N
</oddHeader>
    <oddFooter>&amp;LÁREA:                              EXEC.:                        CONF.:                            AUTORIZ.:                         FORNECEDOR:   &amp;R
                                                              DATA: __/__/__ 
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</vt:lpstr>
      <vt:lpstr>'PLANILHA ORÇAMENTÁRIA'!Area_de_impressao</vt:lpstr>
      <vt:lpstr>'PLANILHA ORÇAMENTÁRIA'!Titulos_de_impressao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Iuri Mizoguchi</dc:creator>
  <cp:lastModifiedBy>Magda Regina Stockmans</cp:lastModifiedBy>
  <cp:lastPrinted>2016-12-28T11:44:28Z</cp:lastPrinted>
  <dcterms:created xsi:type="dcterms:W3CDTF">2016-06-24T12:40:55Z</dcterms:created>
  <dcterms:modified xsi:type="dcterms:W3CDTF">2016-12-28T11:44:54Z</dcterms:modified>
</cp:coreProperties>
</file>